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Data Entry" sheetId="4" r:id="rId1"/>
    <sheet name="Dashboard" sheetId="6" r:id="rId2"/>
    <sheet name="Data Entry SAMPLE" sheetId="7" r:id="rId3"/>
    <sheet name="Dashboard SAMPLE" sheetId="8" r:id="rId4"/>
    <sheet name="Lists" sheetId="3" state="hidden" r:id="rId5"/>
  </sheets>
  <externalReferences>
    <externalReference r:id="rId6"/>
  </externalReferences>
  <definedNames>
    <definedName name="ColumnNo">Lists!$F$3:$J$7</definedName>
    <definedName name="ColumNoSample">Lists!$S$3:$W$7</definedName>
    <definedName name="Inverse">Lists!$D$3:$D$5</definedName>
    <definedName name="InverseSample">Lists!$Q$3:$Q$5</definedName>
    <definedName name="KPI">'Data Entry'!$C$5:$Q$39</definedName>
    <definedName name="KPISample">'Data Entry SAMPLE'!$C$5:$Q$39</definedName>
    <definedName name="_xlnm.Print_Area" localSheetId="1">Dashboard!$C$2:$L$47</definedName>
    <definedName name="_xlnm.Print_Area" localSheetId="3">'Dashboard SAMPLE'!$C$3:$L$47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H6" i="6" s="1"/>
  <c r="U4" i="3" l="1"/>
  <c r="V4" i="3"/>
  <c r="W4" i="3" s="1"/>
  <c r="D36" i="8"/>
  <c r="H36" i="8" s="1"/>
  <c r="C36" i="8"/>
  <c r="D33" i="8"/>
  <c r="H33" i="8" s="1"/>
  <c r="C33" i="8"/>
  <c r="D30" i="8"/>
  <c r="H30" i="8" s="1"/>
  <c r="C30" i="8"/>
  <c r="D27" i="8"/>
  <c r="H27" i="8" s="1"/>
  <c r="C27" i="8"/>
  <c r="D24" i="8"/>
  <c r="H24" i="8" s="1"/>
  <c r="C24" i="8"/>
  <c r="D21" i="8"/>
  <c r="H21" i="8" s="1"/>
  <c r="C21" i="8"/>
  <c r="D18" i="8"/>
  <c r="H18" i="8" s="1"/>
  <c r="C18" i="8"/>
  <c r="D15" i="8"/>
  <c r="C15" i="8"/>
  <c r="D12" i="8"/>
  <c r="G2" i="8"/>
  <c r="C12" i="8"/>
  <c r="D9" i="8"/>
  <c r="I9" i="8" s="1"/>
  <c r="C9" i="8"/>
  <c r="D6" i="8"/>
  <c r="C6" i="8"/>
  <c r="C3" i="8"/>
  <c r="I2" i="8"/>
  <c r="I12" i="8" s="1"/>
  <c r="F2" i="8"/>
  <c r="F12" i="8" s="1"/>
  <c r="B12" i="8" s="1"/>
  <c r="I18" i="8"/>
  <c r="F18" i="8"/>
  <c r="J18" i="8"/>
  <c r="F24" i="8"/>
  <c r="B24" i="8" s="1"/>
  <c r="J24" i="8"/>
  <c r="F27" i="8"/>
  <c r="B27" i="8" s="1"/>
  <c r="J27" i="8"/>
  <c r="J30" i="8"/>
  <c r="F36" i="8"/>
  <c r="B36" i="8" s="1"/>
  <c r="I24" i="8"/>
  <c r="I33" i="8"/>
  <c r="I36" i="8"/>
  <c r="D36" i="6"/>
  <c r="H36" i="6" s="1"/>
  <c r="G45" i="6"/>
  <c r="C3" i="6"/>
  <c r="H4" i="3"/>
  <c r="I4" i="3" s="1"/>
  <c r="C36" i="6"/>
  <c r="C33" i="6"/>
  <c r="C30" i="6"/>
  <c r="C27" i="6"/>
  <c r="C24" i="6"/>
  <c r="C21" i="6"/>
  <c r="C18" i="6"/>
  <c r="C15" i="6"/>
  <c r="C12" i="6"/>
  <c r="C9" i="6"/>
  <c r="C6" i="6"/>
  <c r="D33" i="6"/>
  <c r="H33" i="6" s="1"/>
  <c r="D30" i="6"/>
  <c r="H30" i="6" s="1"/>
  <c r="D27" i="6"/>
  <c r="H27" i="6" s="1"/>
  <c r="D24" i="6"/>
  <c r="H24" i="6" s="1"/>
  <c r="D21" i="6"/>
  <c r="H21" i="6" s="1"/>
  <c r="D18" i="6"/>
  <c r="H18" i="6" s="1"/>
  <c r="D15" i="6"/>
  <c r="H15" i="6" s="1"/>
  <c r="D12" i="6"/>
  <c r="D9" i="6"/>
  <c r="H9" i="6" s="1"/>
  <c r="F2" i="6"/>
  <c r="F6" i="6" s="1"/>
  <c r="I2" i="6"/>
  <c r="I6" i="6" s="1"/>
  <c r="J15" i="6"/>
  <c r="J30" i="6"/>
  <c r="J33" i="6"/>
  <c r="F30" i="6"/>
  <c r="F36" i="6"/>
  <c r="F33" i="6"/>
  <c r="F9" i="6"/>
  <c r="F15" i="6"/>
  <c r="B15" i="6" s="1"/>
  <c r="I30" i="6"/>
  <c r="I21" i="6"/>
  <c r="I18" i="6"/>
  <c r="I33" i="6"/>
  <c r="G30" i="6"/>
  <c r="G18" i="6"/>
  <c r="G36" i="6"/>
  <c r="G9" i="6"/>
  <c r="J4" i="3" l="1"/>
  <c r="G5" i="3"/>
  <c r="G2" i="6"/>
  <c r="G6" i="6" s="1"/>
  <c r="J2" i="8"/>
  <c r="U5" i="3"/>
  <c r="V5" i="3" s="1"/>
  <c r="F18" i="6"/>
  <c r="J18" i="6"/>
  <c r="G27" i="8"/>
  <c r="J36" i="6"/>
  <c r="G12" i="6"/>
  <c r="H12" i="6"/>
  <c r="G21" i="6"/>
  <c r="I36" i="6"/>
  <c r="J21" i="6"/>
  <c r="G33" i="6"/>
  <c r="I27" i="6"/>
  <c r="F21" i="6"/>
  <c r="B21" i="6" s="1"/>
  <c r="I27" i="8"/>
  <c r="T5" i="3"/>
  <c r="I15" i="8"/>
  <c r="G9" i="8"/>
  <c r="F27" i="6"/>
  <c r="B27" i="6" s="1"/>
  <c r="B30" i="6"/>
  <c r="G27" i="6"/>
  <c r="I24" i="6"/>
  <c r="J27" i="6"/>
  <c r="G24" i="6"/>
  <c r="J12" i="6"/>
  <c r="F24" i="6"/>
  <c r="J24" i="6"/>
  <c r="F15" i="8"/>
  <c r="B15" i="8" s="1"/>
  <c r="G36" i="8"/>
  <c r="G18" i="8"/>
  <c r="G21" i="8"/>
  <c r="F30" i="8"/>
  <c r="B30" i="8" s="1"/>
  <c r="I21" i="8"/>
  <c r="J36" i="8"/>
  <c r="J9" i="8"/>
  <c r="G24" i="8"/>
  <c r="B18" i="8"/>
  <c r="I30" i="8"/>
  <c r="G15" i="8"/>
  <c r="G30" i="8"/>
  <c r="G33" i="8"/>
  <c r="B33" i="6"/>
  <c r="B24" i="6"/>
  <c r="B18" i="6"/>
  <c r="B36" i="6"/>
  <c r="B9" i="6"/>
  <c r="B6" i="6"/>
  <c r="G15" i="6"/>
  <c r="I15" i="6"/>
  <c r="J6" i="6"/>
  <c r="I12" i="6"/>
  <c r="F12" i="6"/>
  <c r="B12" i="6" s="1"/>
  <c r="I9" i="6"/>
  <c r="J9" i="6"/>
  <c r="G6" i="8"/>
  <c r="F9" i="8"/>
  <c r="B9" i="8" s="1"/>
  <c r="G12" i="8"/>
  <c r="H12" i="8" s="1"/>
  <c r="J33" i="8"/>
  <c r="F21" i="8"/>
  <c r="B21" i="8" s="1"/>
  <c r="F6" i="8"/>
  <c r="B6" i="8" s="1"/>
  <c r="I6" i="8"/>
  <c r="F33" i="8"/>
  <c r="B33" i="8" s="1"/>
  <c r="J21" i="8"/>
  <c r="J6" i="8"/>
  <c r="W5" i="3" l="1"/>
  <c r="U6" i="3" s="1"/>
  <c r="V6" i="3" s="1"/>
  <c r="T6" i="3"/>
  <c r="J12" i="8"/>
  <c r="J15" i="8"/>
  <c r="H5" i="3"/>
  <c r="I5" i="3" s="1"/>
  <c r="J2" i="6"/>
  <c r="H15" i="8"/>
  <c r="H9" i="8"/>
  <c r="H6" i="8"/>
  <c r="J5" i="3" l="1"/>
  <c r="H6" i="3" s="1"/>
  <c r="I6" i="3" s="1"/>
  <c r="G6" i="3"/>
  <c r="W6" i="3"/>
  <c r="U7" i="3" s="1"/>
  <c r="V7" i="3" s="1"/>
  <c r="W7" i="3" s="1"/>
  <c r="T7" i="3"/>
  <c r="J6" i="3" l="1"/>
  <c r="H7" i="3" s="1"/>
  <c r="I7" i="3" s="1"/>
  <c r="J7" i="3" s="1"/>
  <c r="G7" i="3"/>
</calcChain>
</file>

<file path=xl/sharedStrings.xml><?xml version="1.0" encoding="utf-8"?>
<sst xmlns="http://schemas.openxmlformats.org/spreadsheetml/2006/main" count="145" uniqueCount="50">
  <si>
    <t>Key Performance Indicator (KPI)</t>
  </si>
  <si>
    <t>Target</t>
  </si>
  <si>
    <t>Legend:</t>
  </si>
  <si>
    <t>Current Period Actual</t>
  </si>
  <si>
    <t>Reporting Period: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</si>
  <si>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</si>
  <si>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</si>
  <si>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</si>
  <si>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</si>
  <si>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</si>
  <si>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</si>
  <si>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</si>
  <si>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</si>
  <si>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</si>
  <si>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</si>
  <si>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</si>
  <si>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</si>
  <si>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Quarters</t>
  </si>
  <si>
    <t>Months</t>
  </si>
  <si>
    <t>Quarter 1</t>
  </si>
  <si>
    <t>Quarter 2</t>
  </si>
  <si>
    <t>Quarter 3</t>
  </si>
  <si>
    <t>Quarter 4</t>
  </si>
  <si>
    <t>Notes</t>
  </si>
  <si>
    <t>Dashboard</t>
  </si>
  <si>
    <t>Last 
Period</t>
  </si>
  <si>
    <t>column numbers</t>
  </si>
  <si>
    <t>Actual</t>
  </si>
  <si>
    <t>Prior Year Q4 Actual</t>
  </si>
  <si>
    <t>Inverse Indicator</t>
  </si>
  <si>
    <t>I</t>
  </si>
  <si>
    <t>Organization Name:</t>
  </si>
  <si>
    <t>Current 
Status</t>
  </si>
  <si>
    <t>Current Period Target</t>
  </si>
  <si>
    <t>Calc allowable for meets target</t>
  </si>
  <si>
    <t>Cash on Hand</t>
  </si>
  <si>
    <t>ABC Organization</t>
  </si>
  <si>
    <t>target represents 2 months of operating expenses</t>
  </si>
  <si>
    <t>Program Participants</t>
  </si>
  <si>
    <t xml:space="preserve"> </t>
  </si>
  <si>
    <t>includes summer program</t>
  </si>
  <si>
    <t>Employee Turnover</t>
  </si>
  <si>
    <t>Target Direction:
Enter "I" for Inverse; otherwise leave blank</t>
  </si>
  <si>
    <t>FOR SAMPLE DASHBOARD</t>
  </si>
  <si>
    <t>Meets/exceeds target</t>
  </si>
  <si>
    <t>Near target</t>
  </si>
  <si>
    <t>Off target</t>
  </si>
  <si>
    <t>profit margin</t>
  </si>
  <si>
    <t>allowable % to "Near target"</t>
  </si>
  <si>
    <t xml:space="preserve">Allowable range % to be 
considered "Near target":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</si>
</sst>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1"/>
      <color rgb="FF00B050"/>
      <name val="Franklin Gothic Book"/>
      <family val="2"/>
    </font>
    <font>
      <sz val="11"/>
      <name val="Franklin Gothic Boo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ranklin Gothic Book"/>
      <family val="2"/>
    </font>
    <font>
      <b/>
      <sz val="12"/>
      <name val="Franklin Gothic Book"/>
      <family val="2"/>
    </font>
    <font>
      <sz val="9"/>
      <color theme="1"/>
      <name val="Franklin Gothic Book"/>
      <family val="2"/>
    </font>
    <font>
      <b/>
      <u/>
      <sz val="9"/>
      <color theme="1"/>
      <name val="Franklin Gothic Book"/>
      <family val="2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sz val="11"/>
      <color theme="1"/>
      <name val="Iskoola Pota"/>
      <family val="2"/>
    </font>
    <font>
      <sz val="11"/>
      <color rgb="FF0070C0"/>
      <name val="Franklin Gothic Book"/>
      <family val="2"/>
    </font>
    <font>
      <sz val="10"/>
      <color theme="1"/>
      <name val="Franklin Gothic Book"/>
      <family val="2"/>
    </font>
    <font>
      <sz val="10"/>
      <color rgb="FF0076C0"/>
      <name val="Franklin Gothic Book"/>
      <family val="2"/>
    </font>
    <font>
      <sz val="11"/>
      <color rgb="FF0076C0"/>
      <name val="Franklin Gothic Book"/>
      <family val="2"/>
    </font>
    <font>
      <b/>
      <i/>
      <sz val="9"/>
      <color theme="1"/>
      <name val="Franklin Gothic Book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4"/>
      <color theme="0"/>
      <name val="Trebuchet MS"/>
      <family val="2"/>
    </font>
    <font>
      <b/>
      <sz val="14"/>
      <name val="Trebuchet MS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8"/>
      <color theme="1"/>
      <name val="Trebuchet MS"/>
      <family val="2"/>
    </font>
    <font>
      <b/>
      <sz val="11"/>
      <name val="Trebuchet MS"/>
      <family val="2"/>
    </font>
    <font>
      <b/>
      <sz val="11"/>
      <color theme="9" tint="-0.499984740745262"/>
      <name val="Trebuchet MS"/>
      <family val="2"/>
    </font>
    <font>
      <sz val="11"/>
      <color rgb="FF00B050"/>
      <name val="Trebuchet MS"/>
      <family val="2"/>
    </font>
    <font>
      <sz val="11"/>
      <color theme="0"/>
      <name val="Trebuchet MS"/>
      <family val="2"/>
    </font>
    <font>
      <sz val="10"/>
      <color theme="1"/>
      <name val="Trebuchet MS"/>
      <family val="2"/>
    </font>
    <font>
      <sz val="11"/>
      <name val="Trebuchet MS"/>
      <family val="2"/>
    </font>
    <font>
      <sz val="10"/>
      <color rgb="FF0076C0"/>
      <name val="Trebuchet MS"/>
      <family val="2"/>
    </font>
    <font>
      <sz val="11"/>
      <color rgb="FF0076C0"/>
      <name val="Trebuchet MS"/>
      <family val="2"/>
    </font>
    <font>
      <b/>
      <u/>
      <sz val="9"/>
      <color theme="1"/>
      <name val="Trebuchet MS"/>
      <family val="2"/>
    </font>
    <font>
      <sz val="9"/>
      <color theme="1"/>
      <name val="Trebuchet MS"/>
      <family val="2"/>
    </font>
    <font>
      <sz val="11"/>
      <color rgb="FF0070C0"/>
      <name val="Trebuchet MS"/>
      <family val="2"/>
    </font>
    <font>
      <b/>
      <i/>
      <sz val="9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6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02A5E2"/>
        <bgColor indexed="64"/>
      </patternFill>
    </fill>
    <fill>
      <patternFill patternType="solid">
        <fgColor rgb="FFE7E7E7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43">
    <xf numFmtId="0" fontId="0" fillId="0" borderId="0" xfId="0"/>
    <xf numFmtId="0" fontId="0" fillId="0" borderId="15" xfId="0" applyBorder="1"/>
    <xf numFmtId="0" fontId="0" fillId="0" borderId="0" xfId="0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/>
    <xf numFmtId="0" fontId="0" fillId="0" borderId="16" xfId="0" applyBorder="1"/>
    <xf numFmtId="0" fontId="0" fillId="0" borderId="0" xfId="0" applyBorder="1" applyAlignment="1"/>
    <xf numFmtId="0" fontId="0" fillId="0" borderId="21" xfId="0" applyBorder="1" applyAlignment="1"/>
    <xf numFmtId="0" fontId="0" fillId="0" borderId="17" xfId="0" applyBorder="1"/>
    <xf numFmtId="0" fontId="0" fillId="0" borderId="22" xfId="0" applyBorder="1" applyAlignment="1"/>
    <xf numFmtId="0" fontId="0" fillId="0" borderId="23" xfId="0" applyBorder="1" applyAlignment="1"/>
    <xf numFmtId="0" fontId="2" fillId="4" borderId="9" xfId="0" applyFont="1" applyFill="1" applyBorder="1" applyAlignment="1" applyProtection="1">
      <alignment horizontal="left"/>
    </xf>
    <xf numFmtId="0" fontId="2" fillId="4" borderId="14" xfId="0" applyFont="1" applyFill="1" applyBorder="1" applyAlignment="1" applyProtection="1"/>
    <xf numFmtId="0" fontId="1" fillId="4" borderId="10" xfId="0" applyFont="1" applyFill="1" applyBorder="1" applyProtection="1"/>
    <xf numFmtId="0" fontId="4" fillId="4" borderId="11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horizontal="center"/>
    </xf>
    <xf numFmtId="0" fontId="1" fillId="4" borderId="11" xfId="0" applyFont="1" applyFill="1" applyBorder="1" applyProtection="1"/>
    <xf numFmtId="0" fontId="4" fillId="4" borderId="11" xfId="0" applyFont="1" applyFill="1" applyBorder="1" applyProtection="1"/>
    <xf numFmtId="0" fontId="1" fillId="4" borderId="6" xfId="0" applyFont="1" applyFill="1" applyBorder="1" applyProtection="1"/>
    <xf numFmtId="0" fontId="1" fillId="4" borderId="12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0" fontId="1" fillId="2" borderId="0" xfId="0" applyFont="1" applyFill="1" applyProtection="1"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3" fillId="2" borderId="0" xfId="0" applyFont="1" applyFill="1" applyAlignment="1" applyProtection="1">
      <alignment horizont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vertical="center"/>
    </xf>
    <xf numFmtId="0" fontId="3" fillId="5" borderId="36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0" fillId="2" borderId="0" xfId="0" applyFont="1" applyFill="1" applyBorder="1" applyAlignment="1" applyProtection="1">
      <alignment horizontal="left" indent="1"/>
    </xf>
    <xf numFmtId="0" fontId="1" fillId="2" borderId="0" xfId="0" applyFont="1" applyFill="1" applyBorder="1" applyAlignment="1" applyProtection="1"/>
    <xf numFmtId="0" fontId="15" fillId="4" borderId="10" xfId="0" applyFont="1" applyFill="1" applyBorder="1" applyProtection="1"/>
    <xf numFmtId="0" fontId="11" fillId="2" borderId="5" xfId="0" applyFont="1" applyFill="1" applyBorder="1" applyAlignment="1" applyProtection="1">
      <alignment horizontal="left" indent="1"/>
    </xf>
    <xf numFmtId="0" fontId="9" fillId="8" borderId="24" xfId="0" applyFont="1" applyFill="1" applyBorder="1" applyAlignment="1" applyProtection="1">
      <alignment horizontal="left"/>
      <protection locked="0"/>
    </xf>
    <xf numFmtId="0" fontId="11" fillId="2" borderId="4" xfId="0" applyFont="1" applyFill="1" applyBorder="1" applyAlignment="1" applyProtection="1"/>
    <xf numFmtId="0" fontId="4" fillId="3" borderId="13" xfId="0" applyFont="1" applyFill="1" applyBorder="1" applyAlignment="1" applyProtection="1">
      <alignment horizontal="left" indent="1"/>
    </xf>
    <xf numFmtId="0" fontId="10" fillId="2" borderId="13" xfId="0" applyFont="1" applyFill="1" applyBorder="1" applyAlignment="1" applyProtection="1">
      <alignment horizontal="left" indent="1"/>
    </xf>
    <xf numFmtId="0" fontId="1" fillId="6" borderId="13" xfId="0" applyFont="1" applyFill="1" applyBorder="1" applyAlignment="1" applyProtection="1">
      <alignment horizontal="left" indent="1"/>
    </xf>
    <xf numFmtId="0" fontId="1" fillId="7" borderId="3" xfId="0" applyFont="1" applyFill="1" applyBorder="1" applyAlignment="1" applyProtection="1">
      <alignment horizontal="left" indent="1"/>
    </xf>
    <xf numFmtId="0" fontId="10" fillId="2" borderId="3" xfId="0" applyFont="1" applyFill="1" applyBorder="1" applyAlignment="1" applyProtection="1">
      <alignment horizontal="left" indent="1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166" fontId="1" fillId="2" borderId="0" xfId="0" applyNumberFormat="1" applyFont="1" applyFill="1" applyProtection="1">
      <protection locked="0"/>
    </xf>
    <xf numFmtId="0" fontId="16" fillId="2" borderId="0" xfId="0" applyFont="1" applyFill="1" applyAlignment="1" applyProtection="1">
      <alignment horizontal="center" wrapText="1"/>
      <protection locked="0"/>
    </xf>
    <xf numFmtId="10" fontId="1" fillId="2" borderId="0" xfId="1" applyNumberFormat="1" applyFont="1" applyFill="1" applyProtection="1">
      <protection locked="0"/>
    </xf>
    <xf numFmtId="0" fontId="18" fillId="4" borderId="10" xfId="0" applyFont="1" applyFill="1" applyBorder="1" applyProtection="1"/>
    <xf numFmtId="0" fontId="2" fillId="4" borderId="14" xfId="0" applyFont="1" applyFill="1" applyBorder="1" applyAlignment="1" applyProtection="1">
      <alignment horizontal="left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166" fontId="1" fillId="2" borderId="0" xfId="4" applyNumberFormat="1" applyFont="1" applyFill="1" applyBorder="1" applyAlignment="1" applyProtection="1">
      <alignment horizontal="center" vertical="center"/>
    </xf>
    <xf numFmtId="166" fontId="1" fillId="2" borderId="0" xfId="4" applyNumberFormat="1" applyFont="1" applyFill="1" applyBorder="1" applyAlignment="1" applyProtection="1">
      <alignment horizontal="center" vertical="center" wrapText="1"/>
    </xf>
    <xf numFmtId="9" fontId="1" fillId="2" borderId="0" xfId="0" applyNumberFormat="1" applyFont="1" applyFill="1" applyBorder="1" applyAlignment="1" applyProtection="1">
      <alignment horizontal="center" vertical="center"/>
    </xf>
    <xf numFmtId="9" fontId="3" fillId="2" borderId="39" xfId="0" quotePrefix="1" applyNumberFormat="1" applyFont="1" applyFill="1" applyBorder="1" applyAlignment="1" applyProtection="1">
      <alignment horizontal="center"/>
    </xf>
    <xf numFmtId="0" fontId="1" fillId="2" borderId="0" xfId="0" quotePrefix="1" applyFont="1" applyFill="1" applyAlignment="1" applyProtection="1"/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3" fillId="0" borderId="0" xfId="0" applyFont="1"/>
    <xf numFmtId="9" fontId="25" fillId="8" borderId="1" xfId="1" applyFont="1" applyFill="1" applyBorder="1" applyAlignment="1" applyProtection="1">
      <protection locked="0"/>
    </xf>
    <xf numFmtId="0" fontId="26" fillId="4" borderId="1" xfId="0" applyFont="1" applyFill="1" applyBorder="1" applyAlignment="1">
      <alignment horizontal="left"/>
    </xf>
    <xf numFmtId="0" fontId="26" fillId="4" borderId="9" xfId="0" applyFont="1" applyFill="1" applyBorder="1" applyAlignment="1">
      <alignment horizontal="left"/>
    </xf>
    <xf numFmtId="0" fontId="23" fillId="2" borderId="0" xfId="0" applyFont="1" applyFill="1" applyAlignment="1">
      <alignment vertical="center"/>
    </xf>
    <xf numFmtId="0" fontId="26" fillId="4" borderId="12" xfId="0" applyFont="1" applyFill="1" applyBorder="1" applyAlignment="1">
      <alignment horizontal="left" vertical="center"/>
    </xf>
    <xf numFmtId="0" fontId="26" fillId="4" borderId="9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4" borderId="10" xfId="0" applyFont="1" applyFill="1" applyBorder="1"/>
    <xf numFmtId="0" fontId="22" fillId="5" borderId="8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9" fillId="5" borderId="28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31" fillId="2" borderId="0" xfId="0" applyFont="1" applyFill="1"/>
    <xf numFmtId="0" fontId="23" fillId="2" borderId="0" xfId="0" applyFont="1" applyFill="1" applyBorder="1" applyAlignment="1">
      <alignment horizontal="center"/>
    </xf>
    <xf numFmtId="0" fontId="23" fillId="4" borderId="6" xfId="0" applyFont="1" applyFill="1" applyBorder="1"/>
    <xf numFmtId="0" fontId="23" fillId="4" borderId="12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2" borderId="0" xfId="0" applyFont="1" applyFill="1" applyProtection="1">
      <protection locked="0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center" wrapText="1"/>
      <protection locked="0"/>
    </xf>
    <xf numFmtId="166" fontId="23" fillId="2" borderId="0" xfId="0" applyNumberFormat="1" applyFont="1" applyFill="1" applyProtection="1">
      <protection locked="0"/>
    </xf>
    <xf numFmtId="10" fontId="23" fillId="2" borderId="0" xfId="1" applyNumberFormat="1" applyFont="1" applyFill="1" applyProtection="1">
      <protection locked="0"/>
    </xf>
    <xf numFmtId="0" fontId="31" fillId="2" borderId="0" xfId="0" applyFont="1" applyFill="1" applyProtection="1">
      <protection locked="0"/>
    </xf>
    <xf numFmtId="0" fontId="2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</xf>
    <xf numFmtId="166" fontId="23" fillId="2" borderId="0" xfId="4" applyNumberFormat="1" applyFont="1" applyFill="1" applyBorder="1" applyAlignment="1" applyProtection="1">
      <alignment horizontal="center" vertical="center"/>
    </xf>
    <xf numFmtId="166" fontId="23" fillId="2" borderId="0" xfId="4" applyNumberFormat="1" applyFont="1" applyFill="1" applyBorder="1" applyAlignment="1" applyProtection="1">
      <alignment horizontal="center" vertical="center" wrapText="1"/>
    </xf>
    <xf numFmtId="9" fontId="23" fillId="2" borderId="0" xfId="0" applyNumberFormat="1" applyFont="1" applyFill="1" applyBorder="1" applyAlignment="1" applyProtection="1">
      <alignment horizontal="center" vertical="center"/>
    </xf>
    <xf numFmtId="0" fontId="37" fillId="2" borderId="4" xfId="0" applyFont="1" applyFill="1" applyBorder="1" applyAlignment="1" applyProtection="1"/>
    <xf numFmtId="0" fontId="37" fillId="2" borderId="5" xfId="0" applyFont="1" applyFill="1" applyBorder="1" applyAlignment="1" applyProtection="1">
      <alignment horizontal="left" indent="1"/>
    </xf>
    <xf numFmtId="0" fontId="23" fillId="2" borderId="0" xfId="0" applyFont="1" applyFill="1" applyBorder="1" applyAlignment="1" applyProtection="1"/>
    <xf numFmtId="0" fontId="31" fillId="3" borderId="13" xfId="0" applyFont="1" applyFill="1" applyBorder="1" applyAlignment="1" applyProtection="1">
      <alignment horizontal="left" indent="1"/>
    </xf>
    <xf numFmtId="0" fontId="38" fillId="2" borderId="13" xfId="0" applyFont="1" applyFill="1" applyBorder="1" applyAlignment="1" applyProtection="1">
      <alignment horizontal="left" indent="1"/>
    </xf>
    <xf numFmtId="0" fontId="23" fillId="6" borderId="13" xfId="0" applyFont="1" applyFill="1" applyBorder="1" applyAlignment="1" applyProtection="1">
      <alignment horizontal="left" indent="1"/>
    </xf>
    <xf numFmtId="0" fontId="23" fillId="7" borderId="3" xfId="0" applyFont="1" applyFill="1" applyBorder="1" applyAlignment="1" applyProtection="1">
      <alignment horizontal="left" indent="1"/>
    </xf>
    <xf numFmtId="0" fontId="38" fillId="2" borderId="3" xfId="0" applyFont="1" applyFill="1" applyBorder="1" applyAlignment="1" applyProtection="1">
      <alignment horizontal="left" indent="1"/>
    </xf>
    <xf numFmtId="0" fontId="23" fillId="2" borderId="0" xfId="0" applyFont="1" applyFill="1" applyBorder="1" applyAlignment="1" applyProtection="1">
      <alignment horizontal="center"/>
    </xf>
    <xf numFmtId="0" fontId="38" fillId="2" borderId="0" xfId="0" applyFont="1" applyFill="1" applyBorder="1" applyAlignment="1" applyProtection="1">
      <alignment horizontal="left" indent="1"/>
    </xf>
    <xf numFmtId="9" fontId="22" fillId="2" borderId="39" xfId="0" quotePrefix="1" applyNumberFormat="1" applyFont="1" applyFill="1" applyBorder="1" applyAlignment="1" applyProtection="1">
      <alignment horizontal="center"/>
    </xf>
    <xf numFmtId="0" fontId="23" fillId="2" borderId="0" xfId="0" quotePrefix="1" applyFont="1" applyFill="1" applyAlignment="1" applyProtection="1"/>
    <xf numFmtId="0" fontId="23" fillId="0" borderId="0" xfId="0" applyFont="1" applyProtection="1">
      <protection locked="0"/>
    </xf>
    <xf numFmtId="9" fontId="25" fillId="10" borderId="1" xfId="1" applyFont="1" applyFill="1" applyBorder="1" applyAlignment="1" applyProtection="1">
      <protection locked="0"/>
    </xf>
    <xf numFmtId="0" fontId="23" fillId="11" borderId="10" xfId="0" applyFont="1" applyFill="1" applyBorder="1"/>
    <xf numFmtId="0" fontId="23" fillId="11" borderId="6" xfId="0" applyFont="1" applyFill="1" applyBorder="1"/>
    <xf numFmtId="0" fontId="23" fillId="11" borderId="12" xfId="0" applyFont="1" applyFill="1" applyBorder="1" applyAlignment="1">
      <alignment horizontal="center"/>
    </xf>
    <xf numFmtId="0" fontId="23" fillId="11" borderId="7" xfId="0" applyFont="1" applyFill="1" applyBorder="1" applyAlignment="1">
      <alignment horizontal="center"/>
    </xf>
    <xf numFmtId="0" fontId="26" fillId="11" borderId="9" xfId="0" applyFont="1" applyFill="1" applyBorder="1" applyAlignment="1">
      <alignment horizontal="left"/>
    </xf>
    <xf numFmtId="0" fontId="26" fillId="11" borderId="9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31" fillId="11" borderId="11" xfId="0" applyFont="1" applyFill="1" applyBorder="1" applyAlignment="1">
      <alignment horizontal="center"/>
    </xf>
    <xf numFmtId="0" fontId="23" fillId="11" borderId="11" xfId="0" applyFont="1" applyFill="1" applyBorder="1" applyAlignment="1">
      <alignment horizontal="center"/>
    </xf>
    <xf numFmtId="0" fontId="26" fillId="11" borderId="12" xfId="0" applyFont="1" applyFill="1" applyBorder="1" applyAlignment="1">
      <alignment horizontal="left" vertical="center"/>
    </xf>
    <xf numFmtId="0" fontId="26" fillId="11" borderId="1" xfId="0" applyFont="1" applyFill="1" applyBorder="1" applyAlignment="1">
      <alignment horizontal="left"/>
    </xf>
    <xf numFmtId="0" fontId="22" fillId="12" borderId="8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 wrapText="1"/>
    </xf>
    <xf numFmtId="0" fontId="29" fillId="12" borderId="28" xfId="0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center" vertical="center" wrapText="1"/>
    </xf>
    <xf numFmtId="0" fontId="22" fillId="12" borderId="29" xfId="0" applyFont="1" applyFill="1" applyBorder="1" applyAlignment="1">
      <alignment horizontal="center" vertical="center" wrapText="1"/>
    </xf>
    <xf numFmtId="0" fontId="23" fillId="11" borderId="10" xfId="0" applyFont="1" applyFill="1" applyBorder="1" applyProtection="1"/>
    <xf numFmtId="0" fontId="36" fillId="11" borderId="10" xfId="0" applyFont="1" applyFill="1" applyBorder="1" applyProtection="1"/>
    <xf numFmtId="0" fontId="39" fillId="11" borderId="10" xfId="0" applyFont="1" applyFill="1" applyBorder="1" applyProtection="1"/>
    <xf numFmtId="0" fontId="23" fillId="11" borderId="6" xfId="0" applyFont="1" applyFill="1" applyBorder="1" applyProtection="1"/>
    <xf numFmtId="0" fontId="23" fillId="11" borderId="12" xfId="0" applyFont="1" applyFill="1" applyBorder="1" applyAlignment="1" applyProtection="1">
      <alignment horizontal="center"/>
    </xf>
    <xf numFmtId="0" fontId="23" fillId="11" borderId="7" xfId="0" applyFont="1" applyFill="1" applyBorder="1" applyAlignment="1" applyProtection="1">
      <alignment horizontal="center"/>
    </xf>
    <xf numFmtId="0" fontId="26" fillId="11" borderId="14" xfId="0" applyFont="1" applyFill="1" applyBorder="1" applyAlignment="1" applyProtection="1">
      <alignment horizontal="left"/>
    </xf>
    <xf numFmtId="0" fontId="26" fillId="11" borderId="14" xfId="0" applyFont="1" applyFill="1" applyBorder="1" applyAlignment="1" applyProtection="1"/>
    <xf numFmtId="0" fontId="26" fillId="11" borderId="9" xfId="0" applyFont="1" applyFill="1" applyBorder="1" applyAlignment="1" applyProtection="1">
      <alignment horizontal="left"/>
    </xf>
    <xf numFmtId="0" fontId="26" fillId="11" borderId="9" xfId="0" applyFont="1" applyFill="1" applyBorder="1" applyAlignment="1" applyProtection="1">
      <alignment horizontal="left"/>
      <protection locked="0"/>
    </xf>
    <xf numFmtId="0" fontId="31" fillId="11" borderId="11" xfId="0" applyFont="1" applyFill="1" applyBorder="1" applyAlignment="1" applyProtection="1">
      <alignment horizontal="center"/>
    </xf>
    <xf numFmtId="0" fontId="23" fillId="11" borderId="11" xfId="0" applyFont="1" applyFill="1" applyBorder="1" applyAlignment="1" applyProtection="1">
      <alignment horizontal="center"/>
    </xf>
    <xf numFmtId="0" fontId="31" fillId="11" borderId="11" xfId="0" applyFont="1" applyFill="1" applyBorder="1" applyAlignment="1" applyProtection="1">
      <alignment horizontal="center"/>
      <protection locked="0"/>
    </xf>
    <xf numFmtId="0" fontId="23" fillId="11" borderId="11" xfId="0" applyFont="1" applyFill="1" applyBorder="1" applyProtection="1"/>
    <xf numFmtId="0" fontId="31" fillId="11" borderId="11" xfId="0" applyFont="1" applyFill="1" applyBorder="1" applyProtection="1"/>
    <xf numFmtId="0" fontId="21" fillId="10" borderId="24" xfId="0" applyFont="1" applyFill="1" applyBorder="1" applyAlignment="1" applyProtection="1">
      <alignment horizontal="left"/>
      <protection locked="0"/>
    </xf>
    <xf numFmtId="0" fontId="22" fillId="12" borderId="8" xfId="0" applyFont="1" applyFill="1" applyBorder="1" applyAlignment="1" applyProtection="1">
      <alignment horizontal="center" vertical="center" wrapText="1"/>
      <protection locked="0"/>
    </xf>
    <xf numFmtId="0" fontId="22" fillId="12" borderId="3" xfId="0" applyFont="1" applyFill="1" applyBorder="1" applyAlignment="1" applyProtection="1">
      <alignment horizontal="center" vertical="center" wrapText="1"/>
      <protection locked="0"/>
    </xf>
    <xf numFmtId="0" fontId="22" fillId="12" borderId="14" xfId="0" applyFont="1" applyFill="1" applyBorder="1" applyAlignment="1" applyProtection="1">
      <alignment horizontal="center" vertical="center" wrapText="1"/>
      <protection locked="0"/>
    </xf>
    <xf numFmtId="0" fontId="27" fillId="11" borderId="49" xfId="0" applyFont="1" applyFill="1" applyBorder="1" applyAlignment="1">
      <alignment horizontal="center" vertical="center"/>
    </xf>
    <xf numFmtId="0" fontId="27" fillId="11" borderId="50" xfId="0" applyFont="1" applyFill="1" applyBorder="1" applyAlignment="1">
      <alignment horizontal="center" vertical="center"/>
    </xf>
    <xf numFmtId="0" fontId="29" fillId="10" borderId="2" xfId="4" applyNumberFormat="1" applyFont="1" applyFill="1" applyBorder="1" applyAlignment="1">
      <alignment horizontal="center" vertical="center" wrapText="1"/>
    </xf>
    <xf numFmtId="0" fontId="29" fillId="10" borderId="13" xfId="4" applyNumberFormat="1" applyFont="1" applyFill="1" applyBorder="1" applyAlignment="1">
      <alignment horizontal="center" vertical="center" wrapText="1"/>
    </xf>
    <xf numFmtId="0" fontId="29" fillId="10" borderId="3" xfId="4" applyNumberFormat="1" applyFont="1" applyFill="1" applyBorder="1" applyAlignment="1">
      <alignment horizontal="center" vertical="center" wrapText="1"/>
    </xf>
    <xf numFmtId="0" fontId="20" fillId="10" borderId="29" xfId="0" applyNumberFormat="1" applyFont="1" applyFill="1" applyBorder="1" applyAlignment="1">
      <alignment horizontal="center" vertical="center" wrapText="1"/>
    </xf>
    <xf numFmtId="0" fontId="20" fillId="10" borderId="32" xfId="0" applyNumberFormat="1" applyFont="1" applyFill="1" applyBorder="1" applyAlignment="1">
      <alignment horizontal="center" vertical="center" wrapText="1"/>
    </xf>
    <xf numFmtId="0" fontId="20" fillId="10" borderId="35" xfId="0" applyNumberFormat="1" applyFont="1" applyFill="1" applyBorder="1" applyAlignment="1">
      <alignment horizontal="center" vertical="center" wrapText="1"/>
    </xf>
    <xf numFmtId="0" fontId="20" fillId="10" borderId="34" xfId="0" applyNumberFormat="1" applyFont="1" applyFill="1" applyBorder="1" applyAlignment="1">
      <alignment horizontal="center" vertical="center" wrapText="1"/>
    </xf>
    <xf numFmtId="0" fontId="20" fillId="10" borderId="32" xfId="0" applyNumberFormat="1" applyFont="1" applyFill="1" applyBorder="1" applyAlignment="1">
      <alignment horizontal="center" vertical="center"/>
    </xf>
    <xf numFmtId="0" fontId="20" fillId="10" borderId="34" xfId="0" applyNumberFormat="1" applyFont="1" applyFill="1" applyBorder="1" applyAlignment="1">
      <alignment horizontal="center" vertical="center"/>
    </xf>
    <xf numFmtId="0" fontId="30" fillId="10" borderId="30" xfId="4" applyNumberFormat="1" applyFont="1" applyFill="1" applyBorder="1" applyAlignment="1">
      <alignment horizontal="center" vertical="center" wrapText="1"/>
    </xf>
    <xf numFmtId="0" fontId="30" fillId="10" borderId="31" xfId="4" applyNumberFormat="1" applyFont="1" applyFill="1" applyBorder="1" applyAlignment="1">
      <alignment horizontal="center" vertical="center" wrapText="1"/>
    </xf>
    <xf numFmtId="0" fontId="30" fillId="10" borderId="33" xfId="4" applyNumberFormat="1" applyFont="1" applyFill="1" applyBorder="1" applyAlignment="1">
      <alignment horizontal="center" vertical="center" wrapText="1"/>
    </xf>
    <xf numFmtId="0" fontId="20" fillId="10" borderId="29" xfId="0" applyNumberFormat="1" applyFont="1" applyFill="1" applyBorder="1" applyAlignment="1">
      <alignment horizontal="center" vertical="center"/>
    </xf>
    <xf numFmtId="0" fontId="22" fillId="10" borderId="4" xfId="0" applyNumberFormat="1" applyFont="1" applyFill="1" applyBorder="1" applyAlignment="1">
      <alignment horizontal="center" vertical="center" wrapText="1"/>
    </xf>
    <xf numFmtId="0" fontId="23" fillId="10" borderId="10" xfId="0" applyNumberFormat="1" applyFont="1" applyFill="1" applyBorder="1" applyAlignment="1">
      <alignment horizontal="center" vertical="center" wrapText="1"/>
    </xf>
    <xf numFmtId="0" fontId="23" fillId="10" borderId="6" xfId="0" applyNumberFormat="1" applyFont="1" applyFill="1" applyBorder="1" applyAlignment="1">
      <alignment horizontal="center" vertical="center" wrapText="1"/>
    </xf>
    <xf numFmtId="0" fontId="22" fillId="10" borderId="10" xfId="0" applyNumberFormat="1" applyFont="1" applyFill="1" applyBorder="1" applyAlignment="1">
      <alignment horizontal="center" vertical="center" wrapText="1"/>
    </xf>
    <xf numFmtId="0" fontId="22" fillId="10" borderId="6" xfId="0" applyNumberFormat="1" applyFont="1" applyFill="1" applyBorder="1" applyAlignment="1">
      <alignment horizontal="center" vertical="center" wrapText="1"/>
    </xf>
    <xf numFmtId="0" fontId="30" fillId="10" borderId="43" xfId="4" applyNumberFormat="1" applyFont="1" applyFill="1" applyBorder="1" applyAlignment="1">
      <alignment horizontal="center" vertical="center" wrapText="1"/>
    </xf>
    <xf numFmtId="0" fontId="30" fillId="10" borderId="44" xfId="4" applyNumberFormat="1" applyFont="1" applyFill="1" applyBorder="1" applyAlignment="1">
      <alignment horizontal="center" vertical="center" wrapText="1"/>
    </xf>
    <xf numFmtId="0" fontId="30" fillId="10" borderId="45" xfId="4" applyNumberFormat="1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right"/>
    </xf>
    <xf numFmtId="0" fontId="24" fillId="11" borderId="14" xfId="0" applyFont="1" applyFill="1" applyBorder="1" applyAlignment="1">
      <alignment horizontal="right"/>
    </xf>
    <xf numFmtId="0" fontId="26" fillId="11" borderId="8" xfId="0" applyFont="1" applyFill="1" applyBorder="1" applyAlignment="1">
      <alignment horizontal="left" vertical="center"/>
    </xf>
    <xf numFmtId="0" fontId="26" fillId="11" borderId="14" xfId="0" applyFont="1" applyFill="1" applyBorder="1" applyAlignment="1">
      <alignment horizontal="left" vertical="center"/>
    </xf>
    <xf numFmtId="0" fontId="29" fillId="10" borderId="29" xfId="4" applyNumberFormat="1" applyFont="1" applyFill="1" applyBorder="1" applyAlignment="1">
      <alignment horizontal="center" vertical="center" wrapText="1"/>
    </xf>
    <xf numFmtId="0" fontId="29" fillId="10" borderId="32" xfId="4" applyNumberFormat="1" applyFont="1" applyFill="1" applyBorder="1" applyAlignment="1">
      <alignment horizontal="center" vertical="center" wrapText="1"/>
    </xf>
    <xf numFmtId="0" fontId="29" fillId="10" borderId="34" xfId="4" applyNumberFormat="1" applyFont="1" applyFill="1" applyBorder="1" applyAlignment="1">
      <alignment horizontal="center" vertical="center" wrapText="1"/>
    </xf>
    <xf numFmtId="0" fontId="27" fillId="11" borderId="33" xfId="0" applyFont="1" applyFill="1" applyBorder="1" applyAlignment="1">
      <alignment horizontal="center" vertical="center"/>
    </xf>
    <xf numFmtId="0" fontId="27" fillId="11" borderId="26" xfId="0" applyFont="1" applyFill="1" applyBorder="1" applyAlignment="1">
      <alignment horizontal="center" vertical="center"/>
    </xf>
    <xf numFmtId="0" fontId="27" fillId="11" borderId="27" xfId="0" applyFont="1" applyFill="1" applyBorder="1" applyAlignment="1">
      <alignment horizontal="center" vertical="center"/>
    </xf>
    <xf numFmtId="0" fontId="20" fillId="10" borderId="35" xfId="0" applyNumberFormat="1" applyFont="1" applyFill="1" applyBorder="1" applyAlignment="1">
      <alignment horizontal="center" vertical="center"/>
    </xf>
    <xf numFmtId="0" fontId="30" fillId="10" borderId="30" xfId="3" applyNumberFormat="1" applyFont="1" applyFill="1" applyBorder="1" applyAlignment="1">
      <alignment horizontal="center" vertical="center" wrapText="1"/>
    </xf>
    <xf numFmtId="0" fontId="30" fillId="10" borderId="31" xfId="3" applyNumberFormat="1" applyFont="1" applyFill="1" applyBorder="1" applyAlignment="1">
      <alignment horizontal="center" vertical="center" wrapText="1"/>
    </xf>
    <xf numFmtId="0" fontId="30" fillId="10" borderId="33" xfId="3" applyNumberFormat="1" applyFont="1" applyFill="1" applyBorder="1" applyAlignment="1">
      <alignment horizontal="center" vertical="center" wrapText="1"/>
    </xf>
    <xf numFmtId="0" fontId="29" fillId="10" borderId="2" xfId="0" applyNumberFormat="1" applyFont="1" applyFill="1" applyBorder="1" applyAlignment="1">
      <alignment horizontal="center" vertical="center" wrapText="1"/>
    </xf>
    <xf numFmtId="0" fontId="29" fillId="10" borderId="13" xfId="0" applyNumberFormat="1" applyFont="1" applyFill="1" applyBorder="1" applyAlignment="1">
      <alignment horizontal="center" vertical="center" wrapText="1"/>
    </xf>
    <xf numFmtId="0" fontId="29" fillId="10" borderId="3" xfId="0" applyNumberFormat="1" applyFont="1" applyFill="1" applyBorder="1" applyAlignment="1">
      <alignment horizontal="center" vertical="center" wrapText="1"/>
    </xf>
    <xf numFmtId="0" fontId="26" fillId="11" borderId="41" xfId="0" applyFont="1" applyFill="1" applyBorder="1" applyAlignment="1">
      <alignment horizontal="right" wrapText="1"/>
    </xf>
    <xf numFmtId="0" fontId="25" fillId="10" borderId="46" xfId="0" applyFont="1" applyFill="1" applyBorder="1" applyAlignment="1">
      <alignment horizontal="left"/>
    </xf>
    <xf numFmtId="0" fontId="25" fillId="10" borderId="47" xfId="0" applyFont="1" applyFill="1" applyBorder="1" applyAlignment="1">
      <alignment horizontal="left"/>
    </xf>
    <xf numFmtId="0" fontId="25" fillId="10" borderId="48" xfId="0" applyFont="1" applyFill="1" applyBorder="1" applyAlignment="1">
      <alignment horizontal="left"/>
    </xf>
    <xf numFmtId="0" fontId="27" fillId="11" borderId="25" xfId="0" applyFont="1" applyFill="1" applyBorder="1" applyAlignment="1">
      <alignment horizontal="center" vertical="center"/>
    </xf>
    <xf numFmtId="0" fontId="32" fillId="2" borderId="12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0" fontId="27" fillId="11" borderId="1" xfId="0" applyFont="1" applyFill="1" applyBorder="1" applyAlignment="1" applyProtection="1">
      <alignment horizontal="left"/>
    </xf>
    <xf numFmtId="0" fontId="26" fillId="11" borderId="8" xfId="0" applyFont="1" applyFill="1" applyBorder="1" applyAlignment="1" applyProtection="1">
      <alignment horizontal="left"/>
    </xf>
    <xf numFmtId="0" fontId="26" fillId="11" borderId="14" xfId="0" applyFont="1" applyFill="1" applyBorder="1" applyAlignment="1" applyProtection="1">
      <alignment horizontal="left"/>
    </xf>
    <xf numFmtId="0" fontId="22" fillId="12" borderId="8" xfId="0" applyFont="1" applyFill="1" applyBorder="1" applyAlignment="1" applyProtection="1">
      <alignment horizontal="center" vertical="center" wrapText="1"/>
      <protection locked="0"/>
    </xf>
    <xf numFmtId="0" fontId="22" fillId="12" borderId="7" xfId="0" applyFont="1" applyFill="1" applyBorder="1" applyAlignment="1" applyProtection="1">
      <alignment horizontal="center" vertical="center" wrapText="1"/>
      <protection locked="0"/>
    </xf>
    <xf numFmtId="0" fontId="22" fillId="12" borderId="4" xfId="0" applyFont="1" applyFill="1" applyBorder="1" applyAlignment="1" applyProtection="1">
      <alignment horizontal="center" vertical="center" wrapText="1"/>
      <protection locked="0"/>
    </xf>
    <xf numFmtId="0" fontId="22" fillId="12" borderId="5" xfId="0" applyFont="1" applyFill="1" applyBorder="1" applyAlignment="1" applyProtection="1">
      <alignment horizontal="center" vertical="center" wrapText="1"/>
      <protection locked="0"/>
    </xf>
    <xf numFmtId="0" fontId="26" fillId="11" borderId="14" xfId="0" applyFont="1" applyFill="1" applyBorder="1" applyAlignment="1" applyProtection="1">
      <alignment horizontal="center"/>
    </xf>
    <xf numFmtId="0" fontId="26" fillId="11" borderId="9" xfId="0" applyFont="1" applyFill="1" applyBorder="1" applyAlignment="1" applyProtection="1">
      <alignment horizontal="center"/>
    </xf>
    <xf numFmtId="0" fontId="22" fillId="0" borderId="1" xfId="0" applyNumberFormat="1" applyFont="1" applyBorder="1" applyAlignment="1" applyProtection="1">
      <alignment horizontal="center" vertical="center" wrapText="1"/>
    </xf>
    <xf numFmtId="0" fontId="23" fillId="0" borderId="5" xfId="0" applyNumberFormat="1" applyFont="1" applyBorder="1" applyAlignment="1" applyProtection="1">
      <alignment horizontal="center" vertical="center" wrapText="1"/>
    </xf>
    <xf numFmtId="0" fontId="23" fillId="0" borderId="0" xfId="0" applyNumberFormat="1" applyFont="1" applyBorder="1" applyAlignment="1" applyProtection="1">
      <alignment horizontal="center" vertical="center" wrapText="1"/>
    </xf>
    <xf numFmtId="0" fontId="23" fillId="0" borderId="11" xfId="0" applyNumberFormat="1" applyFont="1" applyBorder="1" applyAlignment="1" applyProtection="1">
      <alignment horizontal="center" vertical="center" wrapText="1"/>
    </xf>
    <xf numFmtId="0" fontId="23" fillId="0" borderId="12" xfId="0" applyNumberFormat="1" applyFont="1" applyBorder="1" applyAlignment="1" applyProtection="1">
      <alignment horizontal="center" vertical="center" wrapText="1"/>
    </xf>
    <xf numFmtId="0" fontId="23" fillId="0" borderId="7" xfId="0" applyNumberFormat="1" applyFont="1" applyBorder="1" applyAlignment="1" applyProtection="1">
      <alignment horizontal="center" vertical="center" wrapText="1"/>
    </xf>
    <xf numFmtId="0" fontId="34" fillId="2" borderId="4" xfId="4" applyNumberFormat="1" applyFont="1" applyFill="1" applyBorder="1" applyAlignment="1" applyProtection="1">
      <alignment horizontal="center" vertical="center" wrapText="1"/>
    </xf>
    <xf numFmtId="0" fontId="34" fillId="2" borderId="10" xfId="4" applyNumberFormat="1" applyFont="1" applyFill="1" applyBorder="1" applyAlignment="1" applyProtection="1">
      <alignment horizontal="center" vertical="center" wrapText="1"/>
    </xf>
    <xf numFmtId="0" fontId="34" fillId="2" borderId="6" xfId="4" applyNumberFormat="1" applyFont="1" applyFill="1" applyBorder="1" applyAlignment="1" applyProtection="1">
      <alignment horizontal="center" vertical="center" wrapText="1"/>
    </xf>
    <xf numFmtId="0" fontId="34" fillId="2" borderId="2" xfId="4" applyNumberFormat="1" applyFont="1" applyFill="1" applyBorder="1" applyAlignment="1" applyProtection="1">
      <alignment horizontal="center" vertical="center" wrapText="1"/>
    </xf>
    <xf numFmtId="0" fontId="34" fillId="2" borderId="13" xfId="4" applyNumberFormat="1" applyFont="1" applyFill="1" applyBorder="1" applyAlignment="1" applyProtection="1">
      <alignment horizontal="center" vertical="center" wrapText="1"/>
    </xf>
    <xf numFmtId="0" fontId="34" fillId="2" borderId="3" xfId="4" applyNumberFormat="1" applyFont="1" applyFill="1" applyBorder="1" applyAlignment="1" applyProtection="1">
      <alignment horizontal="center" vertical="center" wrapText="1"/>
    </xf>
    <xf numFmtId="0" fontId="20" fillId="2" borderId="4" xfId="0" applyNumberFormat="1" applyFont="1" applyFill="1" applyBorder="1" applyAlignment="1" applyProtection="1">
      <alignment horizontal="center" vertical="center" wrapText="1"/>
    </xf>
    <xf numFmtId="0" fontId="20" fillId="2" borderId="5" xfId="0" applyNumberFormat="1" applyFont="1" applyFill="1" applyBorder="1" applyAlignment="1" applyProtection="1">
      <alignment horizontal="center" vertical="center" wrapText="1"/>
    </xf>
    <xf numFmtId="0" fontId="20" fillId="2" borderId="10" xfId="0" applyNumberFormat="1" applyFont="1" applyFill="1" applyBorder="1" applyAlignment="1" applyProtection="1">
      <alignment horizontal="center" vertical="center" wrapText="1"/>
    </xf>
    <xf numFmtId="0" fontId="20" fillId="2" borderId="11" xfId="0" applyNumberFormat="1" applyFont="1" applyFill="1" applyBorder="1" applyAlignment="1" applyProtection="1">
      <alignment horizontal="center" vertical="center" wrapText="1"/>
    </xf>
    <xf numFmtId="0" fontId="20" fillId="2" borderId="6" xfId="0" applyNumberFormat="1" applyFont="1" applyFill="1" applyBorder="1" applyAlignment="1" applyProtection="1">
      <alignment horizontal="center" vertical="center" wrapText="1"/>
    </xf>
    <xf numFmtId="0" fontId="20" fillId="2" borderId="7" xfId="0" applyNumberFormat="1" applyFont="1" applyFill="1" applyBorder="1" applyAlignment="1" applyProtection="1">
      <alignment horizontal="center" vertical="center" wrapText="1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13" xfId="0" applyNumberFormat="1" applyFont="1" applyFill="1" applyBorder="1" applyAlignment="1" applyProtection="1">
      <alignment horizontal="center" vertical="center" wrapText="1"/>
    </xf>
    <xf numFmtId="0" fontId="34" fillId="2" borderId="3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/>
    </xf>
    <xf numFmtId="0" fontId="40" fillId="2" borderId="42" xfId="0" applyFont="1" applyFill="1" applyBorder="1" applyAlignment="1" applyProtection="1">
      <alignment horizontal="left" indent="1"/>
    </xf>
    <xf numFmtId="0" fontId="40" fillId="2" borderId="40" xfId="0" applyFont="1" applyFill="1" applyBorder="1" applyAlignment="1" applyProtection="1">
      <alignment horizontal="left" indent="1"/>
    </xf>
    <xf numFmtId="0" fontId="35" fillId="11" borderId="0" xfId="0" applyNumberFormat="1" applyFont="1" applyFill="1" applyBorder="1" applyAlignment="1" applyProtection="1">
      <alignment horizontal="center" vertical="center" wrapText="1"/>
    </xf>
    <xf numFmtId="166" fontId="34" fillId="2" borderId="4" xfId="4" applyNumberFormat="1" applyFont="1" applyFill="1" applyBorder="1" applyAlignment="1" applyProtection="1">
      <alignment horizontal="center" vertical="center" wrapText="1"/>
    </xf>
    <xf numFmtId="166" fontId="34" fillId="2" borderId="10" xfId="4" applyNumberFormat="1" applyFont="1" applyFill="1" applyBorder="1" applyAlignment="1" applyProtection="1">
      <alignment horizontal="center" vertical="center" wrapText="1"/>
    </xf>
    <xf numFmtId="166" fontId="34" fillId="2" borderId="6" xfId="4" applyNumberFormat="1" applyFont="1" applyFill="1" applyBorder="1" applyAlignment="1" applyProtection="1">
      <alignment horizontal="center" vertical="center" wrapText="1"/>
    </xf>
    <xf numFmtId="0" fontId="30" fillId="8" borderId="30" xfId="4" applyNumberFormat="1" applyFont="1" applyFill="1" applyBorder="1" applyAlignment="1">
      <alignment vertical="center" wrapText="1"/>
    </xf>
    <xf numFmtId="0" fontId="30" fillId="8" borderId="31" xfId="4" applyNumberFormat="1" applyFont="1" applyFill="1" applyBorder="1" applyAlignment="1">
      <alignment vertical="center" wrapText="1"/>
    </xf>
    <xf numFmtId="0" fontId="30" fillId="8" borderId="33" xfId="4" applyNumberFormat="1" applyFont="1" applyFill="1" applyBorder="1" applyAlignment="1">
      <alignment vertical="center" wrapText="1"/>
    </xf>
    <xf numFmtId="0" fontId="29" fillId="8" borderId="2" xfId="4" applyNumberFormat="1" applyFont="1" applyFill="1" applyBorder="1" applyAlignment="1">
      <alignment vertical="center" wrapText="1"/>
    </xf>
    <xf numFmtId="0" fontId="29" fillId="8" borderId="13" xfId="4" applyNumberFormat="1" applyFont="1" applyFill="1" applyBorder="1" applyAlignment="1">
      <alignment vertical="center" wrapText="1"/>
    </xf>
    <xf numFmtId="0" fontId="29" fillId="8" borderId="3" xfId="4" applyNumberFormat="1" applyFont="1" applyFill="1" applyBorder="1" applyAlignment="1">
      <alignment vertical="center" wrapText="1"/>
    </xf>
    <xf numFmtId="0" fontId="20" fillId="8" borderId="29" xfId="0" applyNumberFormat="1" applyFont="1" applyFill="1" applyBorder="1" applyAlignment="1">
      <alignment horizontal="center" vertical="center"/>
    </xf>
    <xf numFmtId="0" fontId="20" fillId="8" borderId="32" xfId="0" applyNumberFormat="1" applyFont="1" applyFill="1" applyBorder="1" applyAlignment="1">
      <alignment horizontal="center" vertical="center"/>
    </xf>
    <xf numFmtId="0" fontId="20" fillId="8" borderId="35" xfId="0" applyNumberFormat="1" applyFont="1" applyFill="1" applyBorder="1" applyAlignment="1">
      <alignment horizontal="center" vertical="center"/>
    </xf>
    <xf numFmtId="0" fontId="22" fillId="8" borderId="4" xfId="0" applyNumberFormat="1" applyFont="1" applyFill="1" applyBorder="1" applyAlignment="1">
      <alignment horizontal="center" vertical="center" wrapText="1"/>
    </xf>
    <xf numFmtId="0" fontId="23" fillId="8" borderId="10" xfId="0" applyNumberFormat="1" applyFont="1" applyFill="1" applyBorder="1" applyAlignment="1">
      <alignment horizontal="center" vertical="center" wrapText="1"/>
    </xf>
    <xf numFmtId="0" fontId="23" fillId="8" borderId="6" xfId="0" applyNumberFormat="1" applyFont="1" applyFill="1" applyBorder="1" applyAlignment="1">
      <alignment horizontal="center" vertical="center" wrapText="1"/>
    </xf>
    <xf numFmtId="0" fontId="29" fillId="8" borderId="2" xfId="4" applyNumberFormat="1" applyFont="1" applyFill="1" applyBorder="1" applyAlignment="1">
      <alignment horizontal="center" vertical="center" wrapText="1"/>
    </xf>
    <xf numFmtId="0" fontId="29" fillId="8" borderId="13" xfId="4" applyNumberFormat="1" applyFont="1" applyFill="1" applyBorder="1" applyAlignment="1">
      <alignment horizontal="center" vertical="center" wrapText="1"/>
    </xf>
    <xf numFmtId="0" fontId="29" fillId="8" borderId="3" xfId="4" applyNumberFormat="1" applyFont="1" applyFill="1" applyBorder="1" applyAlignment="1">
      <alignment horizontal="center" vertical="center" wrapText="1"/>
    </xf>
    <xf numFmtId="0" fontId="29" fillId="8" borderId="29" xfId="4" applyNumberFormat="1" applyFont="1" applyFill="1" applyBorder="1" applyAlignment="1">
      <alignment vertical="center" wrapText="1"/>
    </xf>
    <xf numFmtId="0" fontId="29" fillId="8" borderId="32" xfId="4" applyNumberFormat="1" applyFont="1" applyFill="1" applyBorder="1" applyAlignment="1">
      <alignment vertical="center" wrapText="1"/>
    </xf>
    <xf numFmtId="0" fontId="29" fillId="8" borderId="34" xfId="4" applyNumberFormat="1" applyFont="1" applyFill="1" applyBorder="1" applyAlignment="1">
      <alignment vertical="center" wrapText="1"/>
    </xf>
    <xf numFmtId="0" fontId="30" fillId="8" borderId="43" xfId="4" applyNumberFormat="1" applyFont="1" applyFill="1" applyBorder="1" applyAlignment="1">
      <alignment vertical="center" wrapText="1"/>
    </xf>
    <xf numFmtId="0" fontId="30" fillId="8" borderId="44" xfId="4" applyNumberFormat="1" applyFont="1" applyFill="1" applyBorder="1" applyAlignment="1">
      <alignment vertical="center" wrapText="1"/>
    </xf>
    <xf numFmtId="0" fontId="30" fillId="8" borderId="45" xfId="4" applyNumberFormat="1" applyFont="1" applyFill="1" applyBorder="1" applyAlignment="1">
      <alignment vertical="center" wrapText="1"/>
    </xf>
    <xf numFmtId="0" fontId="20" fillId="8" borderId="29" xfId="0" applyNumberFormat="1" applyFont="1" applyFill="1" applyBorder="1" applyAlignment="1">
      <alignment horizontal="center" vertical="center" wrapText="1"/>
    </xf>
    <xf numFmtId="0" fontId="20" fillId="8" borderId="32" xfId="0" applyNumberFormat="1" applyFont="1" applyFill="1" applyBorder="1" applyAlignment="1">
      <alignment horizontal="center" vertical="center" wrapText="1"/>
    </xf>
    <xf numFmtId="0" fontId="20" fillId="8" borderId="35" xfId="0" applyNumberFormat="1" applyFont="1" applyFill="1" applyBorder="1" applyAlignment="1">
      <alignment horizontal="center" vertical="center" wrapText="1"/>
    </xf>
    <xf numFmtId="0" fontId="20" fillId="8" borderId="34" xfId="0" applyNumberFormat="1" applyFont="1" applyFill="1" applyBorder="1" applyAlignment="1">
      <alignment horizontal="center" vertical="center"/>
    </xf>
    <xf numFmtId="0" fontId="22" fillId="8" borderId="10" xfId="0" applyNumberFormat="1" applyFont="1" applyFill="1" applyBorder="1" applyAlignment="1">
      <alignment horizontal="center" vertical="center" wrapText="1"/>
    </xf>
    <xf numFmtId="0" fontId="22" fillId="8" borderId="6" xfId="0" applyNumberFormat="1" applyFont="1" applyFill="1" applyBorder="1" applyAlignment="1">
      <alignment horizontal="center" vertical="center" wrapText="1"/>
    </xf>
    <xf numFmtId="0" fontId="20" fillId="8" borderId="34" xfId="0" applyNumberFormat="1" applyFont="1" applyFill="1" applyBorder="1" applyAlignment="1">
      <alignment horizontal="center" vertical="center" wrapText="1"/>
    </xf>
    <xf numFmtId="9" fontId="29" fillId="8" borderId="2" xfId="1" applyFont="1" applyFill="1" applyBorder="1" applyAlignment="1">
      <alignment vertical="center" wrapText="1"/>
    </xf>
    <xf numFmtId="9" fontId="29" fillId="8" borderId="13" xfId="1" applyFont="1" applyFill="1" applyBorder="1" applyAlignment="1">
      <alignment vertical="center" wrapText="1"/>
    </xf>
    <xf numFmtId="9" fontId="29" fillId="8" borderId="3" xfId="1" applyFont="1" applyFill="1" applyBorder="1" applyAlignment="1">
      <alignment vertical="center" wrapText="1"/>
    </xf>
    <xf numFmtId="9" fontId="30" fillId="8" borderId="30" xfId="1" applyFont="1" applyFill="1" applyBorder="1" applyAlignment="1">
      <alignment vertical="center" wrapText="1"/>
    </xf>
    <xf numFmtId="9" fontId="30" fillId="8" borderId="31" xfId="1" applyFont="1" applyFill="1" applyBorder="1" applyAlignment="1">
      <alignment vertical="center" wrapText="1"/>
    </xf>
    <xf numFmtId="9" fontId="30" fillId="8" borderId="33" xfId="1" applyFont="1" applyFill="1" applyBorder="1" applyAlignment="1">
      <alignment vertical="center" wrapText="1"/>
    </xf>
    <xf numFmtId="0" fontId="30" fillId="8" borderId="30" xfId="3" applyNumberFormat="1" applyFont="1" applyFill="1" applyBorder="1" applyAlignment="1">
      <alignment vertical="center" wrapText="1"/>
    </xf>
    <xf numFmtId="0" fontId="30" fillId="8" borderId="31" xfId="3" applyNumberFormat="1" applyFont="1" applyFill="1" applyBorder="1" applyAlignment="1">
      <alignment vertical="center" wrapText="1"/>
    </xf>
    <xf numFmtId="0" fontId="30" fillId="8" borderId="33" xfId="3" applyNumberFormat="1" applyFont="1" applyFill="1" applyBorder="1" applyAlignment="1">
      <alignment vertical="center" wrapText="1"/>
    </xf>
    <xf numFmtId="0" fontId="29" fillId="8" borderId="2" xfId="0" applyNumberFormat="1" applyFont="1" applyFill="1" applyBorder="1" applyAlignment="1">
      <alignment vertical="center" wrapText="1"/>
    </xf>
    <xf numFmtId="0" fontId="29" fillId="8" borderId="13" xfId="0" applyNumberFormat="1" applyFont="1" applyFill="1" applyBorder="1" applyAlignment="1">
      <alignment vertical="center" wrapText="1"/>
    </xf>
    <xf numFmtId="0" fontId="29" fillId="8" borderId="3" xfId="0" applyNumberFormat="1" applyFont="1" applyFill="1" applyBorder="1" applyAlignment="1">
      <alignment vertical="center" wrapText="1"/>
    </xf>
    <xf numFmtId="167" fontId="30" fillId="8" borderId="30" xfId="3" applyNumberFormat="1" applyFont="1" applyFill="1" applyBorder="1" applyAlignment="1">
      <alignment vertical="center" wrapText="1"/>
    </xf>
    <xf numFmtId="167" fontId="30" fillId="8" borderId="31" xfId="3" applyNumberFormat="1" applyFont="1" applyFill="1" applyBorder="1" applyAlignment="1">
      <alignment vertical="center" wrapText="1"/>
    </xf>
    <xf numFmtId="167" fontId="30" fillId="8" borderId="33" xfId="3" applyNumberFormat="1" applyFont="1" applyFill="1" applyBorder="1" applyAlignment="1">
      <alignment vertical="center" wrapText="1"/>
    </xf>
    <xf numFmtId="167" fontId="29" fillId="8" borderId="2" xfId="3" applyNumberFormat="1" applyFont="1" applyFill="1" applyBorder="1" applyAlignment="1">
      <alignment vertical="center" wrapText="1"/>
    </xf>
    <xf numFmtId="167" fontId="29" fillId="8" borderId="13" xfId="3" applyNumberFormat="1" applyFont="1" applyFill="1" applyBorder="1" applyAlignment="1">
      <alignment vertical="center" wrapText="1"/>
    </xf>
    <xf numFmtId="167" fontId="29" fillId="8" borderId="3" xfId="3" applyNumberFormat="1" applyFont="1" applyFill="1" applyBorder="1" applyAlignment="1">
      <alignment vertical="center" wrapText="1"/>
    </xf>
    <xf numFmtId="0" fontId="24" fillId="4" borderId="8" xfId="0" applyFont="1" applyFill="1" applyBorder="1" applyAlignment="1">
      <alignment horizontal="right"/>
    </xf>
    <xf numFmtId="0" fontId="24" fillId="4" borderId="14" xfId="0" applyFont="1" applyFill="1" applyBorder="1" applyAlignment="1">
      <alignment horizontal="right"/>
    </xf>
    <xf numFmtId="0" fontId="25" fillId="8" borderId="46" xfId="0" applyFont="1" applyFill="1" applyBorder="1" applyAlignment="1">
      <alignment horizontal="left"/>
    </xf>
    <xf numFmtId="0" fontId="25" fillId="8" borderId="47" xfId="0" applyFont="1" applyFill="1" applyBorder="1" applyAlignment="1">
      <alignment horizontal="left"/>
    </xf>
    <xf numFmtId="0" fontId="25" fillId="8" borderId="48" xfId="0" applyFont="1" applyFill="1" applyBorder="1" applyAlignment="1">
      <alignment horizontal="left"/>
    </xf>
    <xf numFmtId="0" fontId="26" fillId="4" borderId="41" xfId="0" applyFont="1" applyFill="1" applyBorder="1" applyAlignment="1">
      <alignment horizontal="right" wrapText="1"/>
    </xf>
    <xf numFmtId="0" fontId="27" fillId="4" borderId="49" xfId="0" applyFont="1" applyFill="1" applyBorder="1" applyAlignment="1">
      <alignment horizontal="center" vertical="center"/>
    </xf>
    <xf numFmtId="0" fontId="27" fillId="4" borderId="50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left" vertical="center"/>
    </xf>
    <xf numFmtId="0" fontId="26" fillId="4" borderId="14" xfId="0" applyFont="1" applyFill="1" applyBorder="1" applyAlignment="1">
      <alignment horizontal="left" vertical="center"/>
    </xf>
    <xf numFmtId="0" fontId="27" fillId="4" borderId="33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/>
    </xf>
    <xf numFmtId="0" fontId="27" fillId="4" borderId="25" xfId="0" applyFont="1" applyFill="1" applyBorder="1" applyAlignment="1">
      <alignment horizontal="center" vertical="center"/>
    </xf>
    <xf numFmtId="0" fontId="5" fillId="2" borderId="4" xfId="4" applyNumberFormat="1" applyFont="1" applyFill="1" applyBorder="1" applyAlignment="1" applyProtection="1">
      <alignment horizontal="center" vertical="center" wrapText="1"/>
    </xf>
    <xf numFmtId="0" fontId="5" fillId="2" borderId="10" xfId="4" applyNumberFormat="1" applyFont="1" applyFill="1" applyBorder="1" applyAlignment="1" applyProtection="1">
      <alignment horizontal="center" vertical="center" wrapText="1"/>
    </xf>
    <xf numFmtId="0" fontId="5" fillId="2" borderId="6" xfId="4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/>
    </xf>
    <xf numFmtId="0" fontId="19" fillId="2" borderId="42" xfId="0" applyFont="1" applyFill="1" applyBorder="1" applyAlignment="1" applyProtection="1">
      <alignment horizontal="left" indent="1"/>
    </xf>
    <xf numFmtId="0" fontId="19" fillId="2" borderId="40" xfId="0" applyFont="1" applyFill="1" applyBorder="1" applyAlignment="1" applyProtection="1">
      <alignment horizontal="left" indent="1"/>
    </xf>
    <xf numFmtId="166" fontId="5" fillId="2" borderId="4" xfId="4" applyNumberFormat="1" applyFont="1" applyFill="1" applyBorder="1" applyAlignment="1" applyProtection="1">
      <alignment horizontal="center" vertical="center" wrapText="1"/>
    </xf>
    <xf numFmtId="166" fontId="5" fillId="2" borderId="10" xfId="4" applyNumberFormat="1" applyFont="1" applyFill="1" applyBorder="1" applyAlignment="1" applyProtection="1">
      <alignment horizontal="center" vertical="center" wrapText="1"/>
    </xf>
    <xf numFmtId="166" fontId="5" fillId="2" borderId="6" xfId="4" applyNumberFormat="1" applyFont="1" applyFill="1" applyBorder="1" applyAlignment="1" applyProtection="1">
      <alignment horizontal="center" vertical="center" wrapText="1"/>
    </xf>
    <xf numFmtId="0" fontId="17" fillId="9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5" fillId="2" borderId="2" xfId="4" applyNumberFormat="1" applyFont="1" applyFill="1" applyBorder="1" applyAlignment="1" applyProtection="1">
      <alignment horizontal="center" vertical="center" wrapText="1"/>
    </xf>
    <xf numFmtId="0" fontId="5" fillId="2" borderId="13" xfId="4" applyNumberFormat="1" applyFont="1" applyFill="1" applyBorder="1" applyAlignment="1" applyProtection="1">
      <alignment horizontal="center" vertical="center" wrapText="1"/>
    </xf>
    <xf numFmtId="0" fontId="5" fillId="2" borderId="3" xfId="4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9" fontId="5" fillId="2" borderId="4" xfId="1" applyFont="1" applyFill="1" applyBorder="1" applyAlignment="1" applyProtection="1">
      <alignment horizontal="center" vertical="center" wrapText="1"/>
    </xf>
    <xf numFmtId="9" fontId="5" fillId="2" borderId="10" xfId="1" applyFont="1" applyFill="1" applyBorder="1" applyAlignment="1" applyProtection="1">
      <alignment horizontal="center" vertical="center" wrapText="1"/>
    </xf>
    <xf numFmtId="9" fontId="5" fillId="2" borderId="6" xfId="1" applyFont="1" applyFill="1" applyBorder="1" applyAlignment="1" applyProtection="1">
      <alignment horizontal="center" vertical="center" wrapText="1"/>
    </xf>
    <xf numFmtId="9" fontId="5" fillId="2" borderId="2" xfId="1" applyFont="1" applyFill="1" applyBorder="1" applyAlignment="1" applyProtection="1">
      <alignment horizontal="center" vertical="center" wrapText="1"/>
    </xf>
    <xf numFmtId="9" fontId="5" fillId="2" borderId="13" xfId="1" applyFont="1" applyFill="1" applyBorder="1" applyAlignment="1" applyProtection="1">
      <alignment horizontal="center" vertical="center" wrapText="1"/>
    </xf>
    <xf numFmtId="9" fontId="5" fillId="2" borderId="3" xfId="1" applyFont="1" applyFill="1" applyBorder="1" applyAlignment="1" applyProtection="1">
      <alignment horizontal="center" vertical="center" wrapText="1"/>
    </xf>
    <xf numFmtId="167" fontId="5" fillId="2" borderId="4" xfId="3" applyNumberFormat="1" applyFont="1" applyFill="1" applyBorder="1" applyAlignment="1" applyProtection="1">
      <alignment horizontal="center" vertical="center" wrapText="1"/>
    </xf>
    <xf numFmtId="167" fontId="5" fillId="2" borderId="10" xfId="3" applyNumberFormat="1" applyFont="1" applyFill="1" applyBorder="1" applyAlignment="1" applyProtection="1">
      <alignment horizontal="center" vertical="center" wrapText="1"/>
    </xf>
    <xf numFmtId="167" fontId="5" fillId="2" borderId="6" xfId="3" applyNumberFormat="1" applyFont="1" applyFill="1" applyBorder="1" applyAlignment="1" applyProtection="1">
      <alignment horizontal="center" vertical="center" wrapText="1"/>
    </xf>
    <xf numFmtId="167" fontId="5" fillId="2" borderId="2" xfId="3" applyNumberFormat="1" applyFont="1" applyFill="1" applyBorder="1" applyAlignment="1" applyProtection="1">
      <alignment horizontal="center" vertical="center" wrapText="1"/>
    </xf>
    <xf numFmtId="167" fontId="5" fillId="2" borderId="13" xfId="3" applyNumberFormat="1" applyFont="1" applyFill="1" applyBorder="1" applyAlignment="1" applyProtection="1">
      <alignment horizontal="center" vertical="center" wrapText="1"/>
    </xf>
    <xf numFmtId="167" fontId="5" fillId="2" borderId="3" xfId="3" applyNumberFormat="1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/>
    </xf>
    <xf numFmtId="0" fontId="12" fillId="4" borderId="8" xfId="0" applyFont="1" applyFill="1" applyBorder="1" applyAlignment="1" applyProtection="1">
      <alignment horizontal="left"/>
    </xf>
    <xf numFmtId="0" fontId="12" fillId="4" borderId="14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left"/>
    </xf>
    <xf numFmtId="0" fontId="2" fillId="4" borderId="14" xfId="0" applyFont="1" applyFill="1" applyBorder="1" applyAlignment="1" applyProtection="1">
      <alignment horizontal="left"/>
    </xf>
    <xf numFmtId="0" fontId="2" fillId="4" borderId="14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</cellXfs>
  <cellStyles count="5">
    <cellStyle name="Milliers" xfId="4" builtinId="3"/>
    <cellStyle name="Monétaire" xfId="3" builtinId="4"/>
    <cellStyle name="Normal" xfId="0" builtinId="0"/>
    <cellStyle name="Normal 6 2" xfId="2"/>
    <cellStyle name="Pourcentage" xfId="1" builtinId="5"/>
  </cellStyles>
  <dxfs count="167"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 val="0"/>
        <i val="0"/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E7E7E7"/>
      <color rgb="FFFFFFE1"/>
      <color rgb="FF02A5E2"/>
      <color rgb="FF0076C0"/>
      <color rgb="FFFFFF99"/>
      <color rgb="FF54B948"/>
      <color rgb="FF5448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o.com\mia\Users\ssyed\AppData\Local\Microsoft\Windows\Temporary%20Internet%20Files\Content.Outlook\OWYBZFJ4\KPI%20dashboard%20template%20S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 Entry SAMPLE"/>
      <sheetName val="Dashboard SAMPLE"/>
      <sheetName val="Lists"/>
    </sheetNames>
    <sheetDataSet>
      <sheetData sheetId="0"/>
      <sheetData sheetId="1"/>
      <sheetData sheetId="2"/>
      <sheetData sheetId="3">
        <row r="3">
          <cell r="G3" t="str">
            <v>Last 
Period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E1"/>
  </sheetPr>
  <dimension ref="A1:AL197"/>
  <sheetViews>
    <sheetView tabSelected="1" zoomScale="85" zoomScaleNormal="85" zoomScaleSheetLayoutView="85" workbookViewId="0">
      <pane ySplit="5" topLeftCell="A6" activePane="bottomLeft" state="frozen"/>
      <selection pane="bottomLeft" activeCell="A6" sqref="A6"/>
    </sheetView>
  </sheetViews>
  <sheetFormatPr baseColWidth="10" defaultColWidth="9.140625" defaultRowHeight="16.5"/>
  <cols>
    <col min="1" max="1" width="1.85546875" style="60" customWidth="1"/>
    <col min="2" max="2" width="2.28515625" style="60" customWidth="1"/>
    <col min="3" max="3" width="41.28515625" style="62" bestFit="1" customWidth="1"/>
    <col min="4" max="4" width="19.85546875" style="62" customWidth="1"/>
    <col min="5" max="7" width="16.7109375" style="62" customWidth="1"/>
    <col min="8" max="8" width="29.85546875" style="62" customWidth="1"/>
    <col min="9" max="10" width="16.7109375" style="62" customWidth="1"/>
    <col min="11" max="11" width="27.140625" style="62" customWidth="1"/>
    <col min="12" max="13" width="16.7109375" style="62" customWidth="1"/>
    <col min="14" max="14" width="28.42578125" style="62" customWidth="1"/>
    <col min="15" max="16" width="16.7109375" style="62" customWidth="1"/>
    <col min="17" max="17" width="27.140625" style="62" customWidth="1"/>
    <col min="18" max="18" width="2.28515625" style="62" customWidth="1"/>
    <col min="19" max="38" width="9.140625" style="60"/>
    <col min="39" max="16384" width="9.140625" style="62"/>
  </cols>
  <sheetData>
    <row r="1" spans="1:38" ht="17.25" thickBot="1"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0"/>
    </row>
    <row r="2" spans="1:38" ht="15.75" hidden="1" customHeight="1" thickBot="1"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0"/>
    </row>
    <row r="3" spans="1:38" s="60" customFormat="1" ht="37.5" customHeight="1" thickBot="1">
      <c r="B3" s="169" t="s">
        <v>31</v>
      </c>
      <c r="C3" s="170"/>
      <c r="D3" s="187"/>
      <c r="E3" s="188"/>
      <c r="F3" s="189"/>
      <c r="G3" s="186" t="s">
        <v>49</v>
      </c>
      <c r="H3" s="186"/>
      <c r="I3" s="109"/>
      <c r="J3" s="146"/>
      <c r="K3" s="147"/>
      <c r="L3" s="120"/>
      <c r="M3" s="120"/>
      <c r="N3" s="120"/>
      <c r="O3" s="120"/>
      <c r="P3" s="120"/>
      <c r="Q3" s="120"/>
      <c r="R3" s="114"/>
    </row>
    <row r="4" spans="1:38" s="69" customFormat="1" ht="27.75" customHeight="1">
      <c r="A4" s="66"/>
      <c r="B4" s="171"/>
      <c r="C4" s="172"/>
      <c r="D4" s="119"/>
      <c r="E4" s="119"/>
      <c r="F4" s="176" t="s">
        <v>19</v>
      </c>
      <c r="G4" s="177"/>
      <c r="H4" s="178"/>
      <c r="I4" s="190" t="s">
        <v>20</v>
      </c>
      <c r="J4" s="177"/>
      <c r="K4" s="178"/>
      <c r="L4" s="190" t="s">
        <v>21</v>
      </c>
      <c r="M4" s="177"/>
      <c r="N4" s="178"/>
      <c r="O4" s="190" t="s">
        <v>22</v>
      </c>
      <c r="P4" s="177"/>
      <c r="Q4" s="178"/>
      <c r="R4" s="115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</row>
    <row r="5" spans="1:38" s="60" customFormat="1" ht="42" customHeight="1">
      <c r="B5" s="110"/>
      <c r="C5" s="121" t="s">
        <v>0</v>
      </c>
      <c r="D5" s="122" t="s">
        <v>42</v>
      </c>
      <c r="E5" s="123" t="s">
        <v>28</v>
      </c>
      <c r="F5" s="124" t="s">
        <v>1</v>
      </c>
      <c r="G5" s="125" t="s">
        <v>27</v>
      </c>
      <c r="H5" s="126" t="s">
        <v>23</v>
      </c>
      <c r="I5" s="124" t="s">
        <v>1</v>
      </c>
      <c r="J5" s="125" t="s">
        <v>27</v>
      </c>
      <c r="K5" s="126" t="s">
        <v>23</v>
      </c>
      <c r="L5" s="124" t="s">
        <v>1</v>
      </c>
      <c r="M5" s="125" t="s">
        <v>27</v>
      </c>
      <c r="N5" s="126" t="s">
        <v>23</v>
      </c>
      <c r="O5" s="124" t="s">
        <v>1</v>
      </c>
      <c r="P5" s="125" t="s">
        <v>27</v>
      </c>
      <c r="Q5" s="126" t="s">
        <v>23</v>
      </c>
      <c r="R5" s="116"/>
    </row>
    <row r="6" spans="1:38" s="60" customFormat="1" ht="15.75" customHeight="1">
      <c r="B6" s="110"/>
      <c r="C6" s="161"/>
      <c r="D6" s="148"/>
      <c r="E6" s="148"/>
      <c r="F6" s="157"/>
      <c r="G6" s="148"/>
      <c r="H6" s="151"/>
      <c r="I6" s="157"/>
      <c r="J6" s="148"/>
      <c r="K6" s="151"/>
      <c r="L6" s="157"/>
      <c r="M6" s="148"/>
      <c r="N6" s="151"/>
      <c r="O6" s="157"/>
      <c r="P6" s="148"/>
      <c r="Q6" s="151"/>
      <c r="R6" s="117"/>
    </row>
    <row r="7" spans="1:38" s="60" customFormat="1" ht="15.75" customHeight="1">
      <c r="B7" s="110"/>
      <c r="C7" s="164"/>
      <c r="D7" s="149"/>
      <c r="E7" s="149"/>
      <c r="F7" s="158"/>
      <c r="G7" s="149"/>
      <c r="H7" s="152"/>
      <c r="I7" s="158"/>
      <c r="J7" s="149"/>
      <c r="K7" s="152"/>
      <c r="L7" s="158"/>
      <c r="M7" s="149"/>
      <c r="N7" s="152"/>
      <c r="O7" s="158"/>
      <c r="P7" s="149"/>
      <c r="Q7" s="152"/>
      <c r="R7" s="117"/>
    </row>
    <row r="8" spans="1:38" s="60" customFormat="1" ht="15.75" customHeight="1">
      <c r="B8" s="110"/>
      <c r="C8" s="165"/>
      <c r="D8" s="150"/>
      <c r="E8" s="150"/>
      <c r="F8" s="159"/>
      <c r="G8" s="150"/>
      <c r="H8" s="154"/>
      <c r="I8" s="159"/>
      <c r="J8" s="150"/>
      <c r="K8" s="154"/>
      <c r="L8" s="159"/>
      <c r="M8" s="150"/>
      <c r="N8" s="154"/>
      <c r="O8" s="159"/>
      <c r="P8" s="150"/>
      <c r="Q8" s="154"/>
      <c r="R8" s="117"/>
    </row>
    <row r="9" spans="1:38" s="60" customFormat="1" ht="15.75" customHeight="1">
      <c r="B9" s="110"/>
      <c r="C9" s="161"/>
      <c r="D9" s="148"/>
      <c r="E9" s="148"/>
      <c r="F9" s="157"/>
      <c r="G9" s="148"/>
      <c r="H9" s="160"/>
      <c r="I9" s="157"/>
      <c r="J9" s="148"/>
      <c r="K9" s="160"/>
      <c r="L9" s="157"/>
      <c r="M9" s="148"/>
      <c r="N9" s="160"/>
      <c r="O9" s="180"/>
      <c r="P9" s="183"/>
      <c r="Q9" s="160"/>
      <c r="R9" s="118"/>
    </row>
    <row r="10" spans="1:38" s="60" customFormat="1" ht="15.75" customHeight="1">
      <c r="B10" s="110"/>
      <c r="C10" s="164"/>
      <c r="D10" s="149"/>
      <c r="E10" s="149"/>
      <c r="F10" s="158"/>
      <c r="G10" s="149"/>
      <c r="H10" s="155"/>
      <c r="I10" s="158"/>
      <c r="J10" s="149"/>
      <c r="K10" s="155"/>
      <c r="L10" s="158"/>
      <c r="M10" s="149"/>
      <c r="N10" s="155"/>
      <c r="O10" s="181"/>
      <c r="P10" s="184"/>
      <c r="Q10" s="155"/>
      <c r="R10" s="118"/>
    </row>
    <row r="11" spans="1:38" s="60" customFormat="1" ht="15.75" customHeight="1">
      <c r="B11" s="110"/>
      <c r="C11" s="165"/>
      <c r="D11" s="150"/>
      <c r="E11" s="150"/>
      <c r="F11" s="159"/>
      <c r="G11" s="150"/>
      <c r="H11" s="156"/>
      <c r="I11" s="159"/>
      <c r="J11" s="150"/>
      <c r="K11" s="156"/>
      <c r="L11" s="159"/>
      <c r="M11" s="150"/>
      <c r="N11" s="156"/>
      <c r="O11" s="182"/>
      <c r="P11" s="185"/>
      <c r="Q11" s="156"/>
      <c r="R11" s="118"/>
    </row>
    <row r="12" spans="1:38" s="60" customFormat="1" ht="15.75" customHeight="1">
      <c r="B12" s="110"/>
      <c r="C12" s="161"/>
      <c r="D12" s="148"/>
      <c r="E12" s="148"/>
      <c r="F12" s="157"/>
      <c r="G12" s="148"/>
      <c r="H12" s="160"/>
      <c r="I12" s="157"/>
      <c r="J12" s="148"/>
      <c r="K12" s="151"/>
      <c r="L12" s="157"/>
      <c r="M12" s="148"/>
      <c r="N12" s="160"/>
      <c r="O12" s="157"/>
      <c r="P12" s="148"/>
      <c r="Q12" s="160"/>
      <c r="R12" s="117"/>
    </row>
    <row r="13" spans="1:38" s="60" customFormat="1" ht="15.75" customHeight="1">
      <c r="B13" s="110"/>
      <c r="C13" s="164"/>
      <c r="D13" s="149"/>
      <c r="E13" s="149"/>
      <c r="F13" s="158"/>
      <c r="G13" s="149"/>
      <c r="H13" s="155"/>
      <c r="I13" s="158"/>
      <c r="J13" s="149"/>
      <c r="K13" s="152"/>
      <c r="L13" s="158"/>
      <c r="M13" s="149"/>
      <c r="N13" s="155"/>
      <c r="O13" s="158"/>
      <c r="P13" s="149"/>
      <c r="Q13" s="155"/>
      <c r="R13" s="117"/>
    </row>
    <row r="14" spans="1:38" s="60" customFormat="1" ht="15.75" customHeight="1">
      <c r="B14" s="110"/>
      <c r="C14" s="165"/>
      <c r="D14" s="150"/>
      <c r="E14" s="150"/>
      <c r="F14" s="159"/>
      <c r="G14" s="150"/>
      <c r="H14" s="156"/>
      <c r="I14" s="159"/>
      <c r="J14" s="150"/>
      <c r="K14" s="154"/>
      <c r="L14" s="159"/>
      <c r="M14" s="150"/>
      <c r="N14" s="156"/>
      <c r="O14" s="159"/>
      <c r="P14" s="150"/>
      <c r="Q14" s="156"/>
      <c r="R14" s="117"/>
    </row>
    <row r="15" spans="1:38" s="60" customFormat="1" ht="15" customHeight="1">
      <c r="B15" s="110"/>
      <c r="C15" s="161"/>
      <c r="D15" s="148"/>
      <c r="E15" s="148"/>
      <c r="F15" s="157"/>
      <c r="G15" s="148"/>
      <c r="H15" s="151"/>
      <c r="I15" s="157"/>
      <c r="J15" s="148"/>
      <c r="K15" s="151"/>
      <c r="L15" s="157"/>
      <c r="M15" s="148"/>
      <c r="N15" s="160"/>
      <c r="O15" s="157"/>
      <c r="P15" s="148"/>
      <c r="Q15" s="151"/>
      <c r="R15" s="117"/>
    </row>
    <row r="16" spans="1:38" s="60" customFormat="1" ht="15.75" customHeight="1">
      <c r="B16" s="110"/>
      <c r="C16" s="164"/>
      <c r="D16" s="149"/>
      <c r="E16" s="149"/>
      <c r="F16" s="158"/>
      <c r="G16" s="149"/>
      <c r="H16" s="152"/>
      <c r="I16" s="158"/>
      <c r="J16" s="149"/>
      <c r="K16" s="152"/>
      <c r="L16" s="158"/>
      <c r="M16" s="149"/>
      <c r="N16" s="155"/>
      <c r="O16" s="158"/>
      <c r="P16" s="149"/>
      <c r="Q16" s="152"/>
      <c r="R16" s="117"/>
    </row>
    <row r="17" spans="2:20" s="60" customFormat="1" ht="15.75" customHeight="1">
      <c r="B17" s="110"/>
      <c r="C17" s="165"/>
      <c r="D17" s="150"/>
      <c r="E17" s="150"/>
      <c r="F17" s="159"/>
      <c r="G17" s="150"/>
      <c r="H17" s="154"/>
      <c r="I17" s="159"/>
      <c r="J17" s="150"/>
      <c r="K17" s="154"/>
      <c r="L17" s="159"/>
      <c r="M17" s="150"/>
      <c r="N17" s="156"/>
      <c r="O17" s="159"/>
      <c r="P17" s="150"/>
      <c r="Q17" s="154"/>
      <c r="R17" s="117"/>
    </row>
    <row r="18" spans="2:20" s="60" customFormat="1" ht="15.75" customHeight="1">
      <c r="B18" s="110"/>
      <c r="C18" s="161"/>
      <c r="D18" s="148"/>
      <c r="E18" s="148"/>
      <c r="F18" s="157"/>
      <c r="G18" s="148"/>
      <c r="H18" s="151"/>
      <c r="I18" s="157"/>
      <c r="J18" s="148"/>
      <c r="K18" s="151"/>
      <c r="L18" s="157"/>
      <c r="M18" s="148"/>
      <c r="N18" s="160"/>
      <c r="O18" s="157"/>
      <c r="P18" s="148"/>
      <c r="Q18" s="151"/>
      <c r="R18" s="117"/>
      <c r="T18" s="80"/>
    </row>
    <row r="19" spans="2:20" s="60" customFormat="1" ht="15.75" customHeight="1">
      <c r="B19" s="110"/>
      <c r="C19" s="164"/>
      <c r="D19" s="149"/>
      <c r="E19" s="149"/>
      <c r="F19" s="158"/>
      <c r="G19" s="149"/>
      <c r="H19" s="155"/>
      <c r="I19" s="158"/>
      <c r="J19" s="149"/>
      <c r="K19" s="152"/>
      <c r="L19" s="158"/>
      <c r="M19" s="149"/>
      <c r="N19" s="155"/>
      <c r="O19" s="158"/>
      <c r="P19" s="149"/>
      <c r="Q19" s="155"/>
      <c r="R19" s="117"/>
    </row>
    <row r="20" spans="2:20" s="60" customFormat="1" ht="15.75" customHeight="1">
      <c r="B20" s="110"/>
      <c r="C20" s="165"/>
      <c r="D20" s="150"/>
      <c r="E20" s="150"/>
      <c r="F20" s="159"/>
      <c r="G20" s="150"/>
      <c r="H20" s="156"/>
      <c r="I20" s="159"/>
      <c r="J20" s="150"/>
      <c r="K20" s="154"/>
      <c r="L20" s="159"/>
      <c r="M20" s="150"/>
      <c r="N20" s="156"/>
      <c r="O20" s="159"/>
      <c r="P20" s="150"/>
      <c r="Q20" s="156"/>
      <c r="R20" s="117"/>
    </row>
    <row r="21" spans="2:20" s="60" customFormat="1" ht="15.75" customHeight="1">
      <c r="B21" s="110"/>
      <c r="C21" s="161"/>
      <c r="D21" s="148"/>
      <c r="E21" s="173"/>
      <c r="F21" s="166"/>
      <c r="G21" s="148"/>
      <c r="H21" s="151"/>
      <c r="I21" s="157"/>
      <c r="J21" s="148"/>
      <c r="K21" s="160"/>
      <c r="L21" s="157"/>
      <c r="M21" s="148"/>
      <c r="N21" s="160"/>
      <c r="O21" s="157"/>
      <c r="P21" s="148"/>
      <c r="Q21" s="151"/>
      <c r="R21" s="117"/>
    </row>
    <row r="22" spans="2:20" s="60" customFormat="1" ht="15.75" customHeight="1">
      <c r="B22" s="110"/>
      <c r="C22" s="162"/>
      <c r="D22" s="149"/>
      <c r="E22" s="174"/>
      <c r="F22" s="167"/>
      <c r="G22" s="149"/>
      <c r="H22" s="152"/>
      <c r="I22" s="158"/>
      <c r="J22" s="149"/>
      <c r="K22" s="155"/>
      <c r="L22" s="158"/>
      <c r="M22" s="149"/>
      <c r="N22" s="155"/>
      <c r="O22" s="158"/>
      <c r="P22" s="149"/>
      <c r="Q22" s="152"/>
      <c r="R22" s="117"/>
    </row>
    <row r="23" spans="2:20" s="60" customFormat="1" ht="15.75" customHeight="1">
      <c r="B23" s="110"/>
      <c r="C23" s="163"/>
      <c r="D23" s="150"/>
      <c r="E23" s="175"/>
      <c r="F23" s="168"/>
      <c r="G23" s="150"/>
      <c r="H23" s="154"/>
      <c r="I23" s="159"/>
      <c r="J23" s="150"/>
      <c r="K23" s="156"/>
      <c r="L23" s="159"/>
      <c r="M23" s="150"/>
      <c r="N23" s="156"/>
      <c r="O23" s="159"/>
      <c r="P23" s="150"/>
      <c r="Q23" s="154"/>
      <c r="R23" s="117"/>
    </row>
    <row r="24" spans="2:20" s="60" customFormat="1" ht="15.75" customHeight="1">
      <c r="B24" s="110"/>
      <c r="C24" s="161"/>
      <c r="D24" s="148"/>
      <c r="E24" s="148"/>
      <c r="F24" s="157"/>
      <c r="G24" s="148"/>
      <c r="H24" s="151"/>
      <c r="I24" s="157"/>
      <c r="J24" s="148"/>
      <c r="K24" s="151"/>
      <c r="L24" s="157"/>
      <c r="M24" s="148"/>
      <c r="N24" s="160"/>
      <c r="O24" s="157"/>
      <c r="P24" s="148"/>
      <c r="Q24" s="151"/>
      <c r="R24" s="117"/>
    </row>
    <row r="25" spans="2:20" s="60" customFormat="1" ht="15.75" customHeight="1">
      <c r="B25" s="110"/>
      <c r="C25" s="164"/>
      <c r="D25" s="149"/>
      <c r="E25" s="149"/>
      <c r="F25" s="158"/>
      <c r="G25" s="149"/>
      <c r="H25" s="152"/>
      <c r="I25" s="158"/>
      <c r="J25" s="149"/>
      <c r="K25" s="152"/>
      <c r="L25" s="158"/>
      <c r="M25" s="149"/>
      <c r="N25" s="155"/>
      <c r="O25" s="158"/>
      <c r="P25" s="149"/>
      <c r="Q25" s="152"/>
      <c r="R25" s="117"/>
    </row>
    <row r="26" spans="2:20" s="60" customFormat="1" ht="15.75" customHeight="1">
      <c r="B26" s="110"/>
      <c r="C26" s="165"/>
      <c r="D26" s="150"/>
      <c r="E26" s="150"/>
      <c r="F26" s="159"/>
      <c r="G26" s="150"/>
      <c r="H26" s="154"/>
      <c r="I26" s="159"/>
      <c r="J26" s="150"/>
      <c r="K26" s="154"/>
      <c r="L26" s="159"/>
      <c r="M26" s="150"/>
      <c r="N26" s="156"/>
      <c r="O26" s="159"/>
      <c r="P26" s="150"/>
      <c r="Q26" s="154"/>
      <c r="R26" s="117"/>
    </row>
    <row r="27" spans="2:20" s="60" customFormat="1" ht="15.75" customHeight="1">
      <c r="B27" s="110"/>
      <c r="C27" s="161"/>
      <c r="D27" s="148"/>
      <c r="E27" s="148"/>
      <c r="F27" s="157"/>
      <c r="G27" s="148"/>
      <c r="H27" s="151"/>
      <c r="I27" s="157"/>
      <c r="J27" s="148"/>
      <c r="K27" s="151"/>
      <c r="L27" s="157"/>
      <c r="M27" s="148"/>
      <c r="N27" s="160"/>
      <c r="O27" s="157"/>
      <c r="P27" s="148"/>
      <c r="Q27" s="151"/>
      <c r="R27" s="117"/>
    </row>
    <row r="28" spans="2:20" s="60" customFormat="1" ht="15.75" customHeight="1">
      <c r="B28" s="110"/>
      <c r="C28" s="162"/>
      <c r="D28" s="149"/>
      <c r="E28" s="149"/>
      <c r="F28" s="158"/>
      <c r="G28" s="149"/>
      <c r="H28" s="152"/>
      <c r="I28" s="158"/>
      <c r="J28" s="149"/>
      <c r="K28" s="152"/>
      <c r="L28" s="158"/>
      <c r="M28" s="149"/>
      <c r="N28" s="155"/>
      <c r="O28" s="158"/>
      <c r="P28" s="149"/>
      <c r="Q28" s="152"/>
      <c r="R28" s="117"/>
    </row>
    <row r="29" spans="2:20" s="60" customFormat="1" ht="15.75" customHeight="1">
      <c r="B29" s="110"/>
      <c r="C29" s="163"/>
      <c r="D29" s="150"/>
      <c r="E29" s="150"/>
      <c r="F29" s="159"/>
      <c r="G29" s="150"/>
      <c r="H29" s="154"/>
      <c r="I29" s="159"/>
      <c r="J29" s="150"/>
      <c r="K29" s="154"/>
      <c r="L29" s="159"/>
      <c r="M29" s="150"/>
      <c r="N29" s="156"/>
      <c r="O29" s="159"/>
      <c r="P29" s="150"/>
      <c r="Q29" s="154"/>
      <c r="R29" s="117"/>
    </row>
    <row r="30" spans="2:20" s="60" customFormat="1" ht="15.75" customHeight="1">
      <c r="B30" s="110"/>
      <c r="C30" s="161"/>
      <c r="D30" s="148"/>
      <c r="E30" s="148"/>
      <c r="F30" s="157"/>
      <c r="G30" s="148"/>
      <c r="H30" s="151"/>
      <c r="I30" s="157"/>
      <c r="J30" s="148"/>
      <c r="K30" s="160"/>
      <c r="L30" s="157"/>
      <c r="M30" s="148"/>
      <c r="N30" s="160"/>
      <c r="O30" s="157"/>
      <c r="P30" s="148"/>
      <c r="Q30" s="151"/>
      <c r="R30" s="117"/>
    </row>
    <row r="31" spans="2:20" s="60" customFormat="1" ht="15.75" customHeight="1">
      <c r="B31" s="110"/>
      <c r="C31" s="164"/>
      <c r="D31" s="149"/>
      <c r="E31" s="149"/>
      <c r="F31" s="158"/>
      <c r="G31" s="149"/>
      <c r="H31" s="152"/>
      <c r="I31" s="158"/>
      <c r="J31" s="149"/>
      <c r="K31" s="155"/>
      <c r="L31" s="158"/>
      <c r="M31" s="149"/>
      <c r="N31" s="155"/>
      <c r="O31" s="158"/>
      <c r="P31" s="149"/>
      <c r="Q31" s="152"/>
      <c r="R31" s="117"/>
    </row>
    <row r="32" spans="2:20" s="60" customFormat="1" ht="15.75" customHeight="1">
      <c r="B32" s="110"/>
      <c r="C32" s="165"/>
      <c r="D32" s="150"/>
      <c r="E32" s="150"/>
      <c r="F32" s="159"/>
      <c r="G32" s="150"/>
      <c r="H32" s="154"/>
      <c r="I32" s="159"/>
      <c r="J32" s="150"/>
      <c r="K32" s="156"/>
      <c r="L32" s="159"/>
      <c r="M32" s="150"/>
      <c r="N32" s="156"/>
      <c r="O32" s="159"/>
      <c r="P32" s="150"/>
      <c r="Q32" s="154"/>
      <c r="R32" s="117"/>
    </row>
    <row r="33" spans="2:18" s="60" customFormat="1" ht="15.75" customHeight="1">
      <c r="B33" s="110"/>
      <c r="C33" s="161"/>
      <c r="D33" s="148"/>
      <c r="E33" s="148"/>
      <c r="F33" s="157"/>
      <c r="G33" s="148"/>
      <c r="H33" s="151"/>
      <c r="I33" s="157"/>
      <c r="J33" s="148"/>
      <c r="K33" s="160"/>
      <c r="L33" s="157"/>
      <c r="M33" s="148"/>
      <c r="N33" s="160"/>
      <c r="O33" s="157"/>
      <c r="P33" s="148"/>
      <c r="Q33" s="151"/>
      <c r="R33" s="117"/>
    </row>
    <row r="34" spans="2:18" s="60" customFormat="1" ht="15.75" customHeight="1">
      <c r="B34" s="110"/>
      <c r="C34" s="162"/>
      <c r="D34" s="149"/>
      <c r="E34" s="149"/>
      <c r="F34" s="158"/>
      <c r="G34" s="149"/>
      <c r="H34" s="152"/>
      <c r="I34" s="158"/>
      <c r="J34" s="149"/>
      <c r="K34" s="155"/>
      <c r="L34" s="158"/>
      <c r="M34" s="149"/>
      <c r="N34" s="155"/>
      <c r="O34" s="158"/>
      <c r="P34" s="149"/>
      <c r="Q34" s="152"/>
      <c r="R34" s="117"/>
    </row>
    <row r="35" spans="2:18" s="60" customFormat="1" ht="15.75" customHeight="1">
      <c r="B35" s="110"/>
      <c r="C35" s="163"/>
      <c r="D35" s="150"/>
      <c r="E35" s="150"/>
      <c r="F35" s="159"/>
      <c r="G35" s="150"/>
      <c r="H35" s="154"/>
      <c r="I35" s="159"/>
      <c r="J35" s="150"/>
      <c r="K35" s="156"/>
      <c r="L35" s="159"/>
      <c r="M35" s="150"/>
      <c r="N35" s="156"/>
      <c r="O35" s="159"/>
      <c r="P35" s="150"/>
      <c r="Q35" s="154"/>
      <c r="R35" s="117"/>
    </row>
    <row r="36" spans="2:18" s="60" customFormat="1" ht="15.75" customHeight="1">
      <c r="B36" s="110"/>
      <c r="C36" s="161"/>
      <c r="D36" s="148"/>
      <c r="E36" s="173"/>
      <c r="F36" s="166"/>
      <c r="G36" s="148"/>
      <c r="H36" s="151"/>
      <c r="I36" s="157"/>
      <c r="J36" s="148"/>
      <c r="K36" s="160"/>
      <c r="L36" s="157"/>
      <c r="M36" s="148"/>
      <c r="N36" s="160"/>
      <c r="O36" s="157"/>
      <c r="P36" s="148"/>
      <c r="Q36" s="160"/>
      <c r="R36" s="117"/>
    </row>
    <row r="37" spans="2:18" s="60" customFormat="1" ht="15.75" customHeight="1">
      <c r="B37" s="110"/>
      <c r="C37" s="162"/>
      <c r="D37" s="149"/>
      <c r="E37" s="174"/>
      <c r="F37" s="167"/>
      <c r="G37" s="149"/>
      <c r="H37" s="152"/>
      <c r="I37" s="158"/>
      <c r="J37" s="149"/>
      <c r="K37" s="155"/>
      <c r="L37" s="158"/>
      <c r="M37" s="149"/>
      <c r="N37" s="155"/>
      <c r="O37" s="158"/>
      <c r="P37" s="149"/>
      <c r="Q37" s="155"/>
      <c r="R37" s="117"/>
    </row>
    <row r="38" spans="2:18" s="60" customFormat="1" ht="16.5" customHeight="1" thickBot="1">
      <c r="B38" s="110"/>
      <c r="C38" s="163"/>
      <c r="D38" s="150"/>
      <c r="E38" s="175"/>
      <c r="F38" s="168"/>
      <c r="G38" s="150"/>
      <c r="H38" s="153"/>
      <c r="I38" s="159"/>
      <c r="J38" s="150"/>
      <c r="K38" s="179"/>
      <c r="L38" s="159"/>
      <c r="M38" s="150"/>
      <c r="N38" s="179"/>
      <c r="O38" s="159"/>
      <c r="P38" s="150"/>
      <c r="Q38" s="179"/>
      <c r="R38" s="117"/>
    </row>
    <row r="39" spans="2:18" s="60" customFormat="1" ht="6" customHeight="1">
      <c r="B39" s="11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118"/>
    </row>
    <row r="40" spans="2:18" s="60" customFormat="1" ht="12.2" customHeight="1">
      <c r="B40" s="111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3"/>
    </row>
    <row r="41" spans="2:18" s="60" customFormat="1"/>
    <row r="42" spans="2:18" s="60" customFormat="1"/>
    <row r="43" spans="2:18" s="60" customFormat="1"/>
    <row r="44" spans="2:18" s="60" customFormat="1"/>
    <row r="45" spans="2:18" s="60" customFormat="1"/>
    <row r="46" spans="2:18" s="60" customFormat="1"/>
    <row r="47" spans="2:18" s="60" customFormat="1"/>
    <row r="48" spans="2:18" s="60" customFormat="1"/>
    <row r="49" s="60" customFormat="1"/>
    <row r="50" s="60" customFormat="1"/>
    <row r="51" s="60" customFormat="1"/>
    <row r="52" s="60" customFormat="1"/>
    <row r="53" s="60" customFormat="1"/>
    <row r="54" s="60" customFormat="1"/>
    <row r="55" s="60" customFormat="1"/>
    <row r="56" s="60" customFormat="1"/>
    <row r="57" s="60" customFormat="1"/>
    <row r="58" s="60" customFormat="1"/>
    <row r="59" s="60" customFormat="1"/>
    <row r="60" s="60" customFormat="1"/>
    <row r="61" s="60" customFormat="1"/>
    <row r="62" s="60" customFormat="1"/>
    <row r="63" s="60" customFormat="1"/>
    <row r="64" s="60" customFormat="1"/>
    <row r="65" s="60" customFormat="1"/>
    <row r="66" s="60" customFormat="1"/>
    <row r="67" s="60" customFormat="1"/>
    <row r="68" s="60" customFormat="1"/>
    <row r="69" s="60" customFormat="1"/>
    <row r="70" s="60" customFormat="1"/>
    <row r="71" s="60" customFormat="1"/>
    <row r="72" s="60" customFormat="1"/>
    <row r="73" s="60" customFormat="1"/>
    <row r="74" s="60" customFormat="1"/>
    <row r="75" s="60" customFormat="1"/>
    <row r="76" s="60" customFormat="1"/>
    <row r="77" s="60" customFormat="1"/>
    <row r="78" s="60" customFormat="1"/>
    <row r="79" s="60" customFormat="1"/>
    <row r="80" s="60" customFormat="1"/>
    <row r="81" s="60" customFormat="1"/>
    <row r="82" s="60" customFormat="1"/>
    <row r="83" s="60" customFormat="1"/>
    <row r="84" s="60" customFormat="1"/>
    <row r="85" s="60" customFormat="1"/>
    <row r="86" s="60" customFormat="1"/>
    <row r="87" s="60" customFormat="1"/>
    <row r="88" s="60" customFormat="1"/>
    <row r="89" s="60" customFormat="1"/>
    <row r="90" s="60" customFormat="1"/>
    <row r="91" s="60" customFormat="1"/>
    <row r="92" s="60" customFormat="1"/>
    <row r="93" s="60" customFormat="1"/>
    <row r="94" s="60" customFormat="1"/>
    <row r="95" s="60" customFormat="1"/>
    <row r="96" s="60" customFormat="1"/>
    <row r="97" s="60" customFormat="1"/>
    <row r="98" s="60" customFormat="1"/>
    <row r="99" s="60" customFormat="1"/>
    <row r="100" s="60" customFormat="1"/>
    <row r="101" s="60" customFormat="1"/>
    <row r="102" s="60" customFormat="1"/>
    <row r="103" s="60" customFormat="1"/>
    <row r="104" s="60" customFormat="1"/>
    <row r="105" s="60" customFormat="1"/>
    <row r="106" s="60" customFormat="1"/>
    <row r="107" s="60" customFormat="1"/>
    <row r="108" s="60" customFormat="1"/>
    <row r="109" s="60" customFormat="1"/>
    <row r="110" s="60" customFormat="1"/>
    <row r="111" s="60" customFormat="1"/>
    <row r="112" s="60" customFormat="1"/>
    <row r="113" s="60" customFormat="1"/>
    <row r="114" s="60" customFormat="1"/>
    <row r="115" s="60" customFormat="1"/>
    <row r="116" s="60" customFormat="1"/>
    <row r="117" s="60" customFormat="1"/>
    <row r="118" s="60" customFormat="1"/>
    <row r="119" s="60" customFormat="1"/>
    <row r="120" s="60" customFormat="1"/>
    <row r="121" s="60" customFormat="1"/>
    <row r="122" s="60" customFormat="1"/>
    <row r="123" s="60" customFormat="1"/>
    <row r="124" s="60" customFormat="1"/>
    <row r="125" s="60" customFormat="1"/>
    <row r="126" s="60" customFormat="1"/>
    <row r="127" s="60" customFormat="1"/>
    <row r="128" s="60" customFormat="1"/>
    <row r="129" s="60" customFormat="1"/>
    <row r="130" s="60" customFormat="1"/>
    <row r="131" s="60" customFormat="1"/>
    <row r="132" s="60" customFormat="1"/>
    <row r="133" s="60" customFormat="1"/>
    <row r="134" s="60" customFormat="1"/>
    <row r="135" s="60" customFormat="1"/>
    <row r="136" s="60" customFormat="1"/>
    <row r="137" s="60" customFormat="1"/>
    <row r="138" s="60" customFormat="1"/>
    <row r="139" s="60" customFormat="1"/>
    <row r="140" s="60" customFormat="1"/>
    <row r="141" s="60" customFormat="1"/>
    <row r="142" s="60" customFormat="1"/>
    <row r="143" s="60" customFormat="1"/>
    <row r="144" s="60" customFormat="1"/>
    <row r="145" s="60" customFormat="1"/>
    <row r="146" s="60" customFormat="1"/>
    <row r="147" s="60" customFormat="1"/>
    <row r="148" s="60" customFormat="1"/>
    <row r="149" s="60" customFormat="1"/>
    <row r="150" s="60" customFormat="1"/>
    <row r="151" s="60" customFormat="1"/>
    <row r="152" s="60" customFormat="1"/>
    <row r="153" s="60" customFormat="1"/>
    <row r="154" s="60" customFormat="1"/>
    <row r="155" s="60" customFormat="1"/>
    <row r="156" s="60" customFormat="1"/>
    <row r="157" s="60" customFormat="1"/>
    <row r="158" s="60" customFormat="1"/>
    <row r="159" s="60" customFormat="1"/>
    <row r="160" s="60" customFormat="1"/>
    <row r="161" s="60" customFormat="1"/>
    <row r="162" s="60" customFormat="1"/>
    <row r="163" s="60" customFormat="1"/>
    <row r="164" s="60" customFormat="1"/>
    <row r="165" s="60" customFormat="1"/>
    <row r="166" s="60" customFormat="1"/>
    <row r="167" s="60" customFormat="1"/>
    <row r="168" s="60" customFormat="1"/>
    <row r="169" s="60" customFormat="1"/>
    <row r="170" s="60" customFormat="1"/>
    <row r="171" s="60" customFormat="1"/>
    <row r="172" s="60" customFormat="1"/>
    <row r="173" s="60" customFormat="1"/>
    <row r="174" s="60" customFormat="1"/>
    <row r="175" s="60" customFormat="1"/>
    <row r="176" s="60" customFormat="1"/>
    <row r="177" s="60" customFormat="1"/>
    <row r="178" s="60" customFormat="1"/>
    <row r="179" s="60" customFormat="1"/>
    <row r="180" s="60" customFormat="1"/>
    <row r="181" s="60" customFormat="1"/>
    <row r="182" s="60" customFormat="1"/>
    <row r="183" s="60" customFormat="1"/>
    <row r="184" s="60" customFormat="1"/>
    <row r="185" s="60" customFormat="1"/>
    <row r="186" s="60" customFormat="1"/>
    <row r="187" s="60" customFormat="1"/>
    <row r="188" s="60" customFormat="1"/>
    <row r="189" s="60" customFormat="1"/>
    <row r="190" s="60" customFormat="1"/>
    <row r="191" s="60" customFormat="1"/>
    <row r="192" s="60" customFormat="1"/>
    <row r="193" s="60" customFormat="1"/>
    <row r="194" s="60" customFormat="1"/>
    <row r="195" s="60" customFormat="1"/>
    <row r="196" s="60" customFormat="1"/>
    <row r="197" s="60" customFormat="1"/>
  </sheetData>
  <dataConsolidate/>
  <mergeCells count="174">
    <mergeCell ref="G3:H3"/>
    <mergeCell ref="D3:F3"/>
    <mergeCell ref="D30:D32"/>
    <mergeCell ref="D33:D35"/>
    <mergeCell ref="D36:D38"/>
    <mergeCell ref="I4:K4"/>
    <mergeCell ref="L4:N4"/>
    <mergeCell ref="O4:Q4"/>
    <mergeCell ref="P36:P38"/>
    <mergeCell ref="Q36:Q38"/>
    <mergeCell ref="P30:P32"/>
    <mergeCell ref="Q30:Q32"/>
    <mergeCell ref="O33:O35"/>
    <mergeCell ref="P33:P35"/>
    <mergeCell ref="Q33:Q35"/>
    <mergeCell ref="P24:P26"/>
    <mergeCell ref="Q24:Q26"/>
    <mergeCell ref="O27:O29"/>
    <mergeCell ref="P27:P29"/>
    <mergeCell ref="Q27:Q29"/>
    <mergeCell ref="P18:P20"/>
    <mergeCell ref="Q18:Q20"/>
    <mergeCell ref="O21:O23"/>
    <mergeCell ref="P21:P23"/>
    <mergeCell ref="Q21:Q23"/>
    <mergeCell ref="P12:P14"/>
    <mergeCell ref="Q12:Q14"/>
    <mergeCell ref="O15:O17"/>
    <mergeCell ref="P15:P17"/>
    <mergeCell ref="Q15:Q17"/>
    <mergeCell ref="P6:P8"/>
    <mergeCell ref="Q6:Q8"/>
    <mergeCell ref="O9:O11"/>
    <mergeCell ref="P9:P11"/>
    <mergeCell ref="Q9:Q11"/>
    <mergeCell ref="M24:M26"/>
    <mergeCell ref="N33:N35"/>
    <mergeCell ref="L36:L38"/>
    <mergeCell ref="M36:M38"/>
    <mergeCell ref="N36:N38"/>
    <mergeCell ref="O6:O8"/>
    <mergeCell ref="O12:O14"/>
    <mergeCell ref="O18:O20"/>
    <mergeCell ref="O24:O26"/>
    <mergeCell ref="O30:O32"/>
    <mergeCell ref="O36:O38"/>
    <mergeCell ref="N24:N26"/>
    <mergeCell ref="L27:L29"/>
    <mergeCell ref="M27:M29"/>
    <mergeCell ref="N27:N29"/>
    <mergeCell ref="L30:L32"/>
    <mergeCell ref="M30:M32"/>
    <mergeCell ref="N30:N32"/>
    <mergeCell ref="N15:N17"/>
    <mergeCell ref="L18:L20"/>
    <mergeCell ref="M33:M35"/>
    <mergeCell ref="N18:N20"/>
    <mergeCell ref="L21:L23"/>
    <mergeCell ref="M21:M23"/>
    <mergeCell ref="N21:N23"/>
    <mergeCell ref="N6:N8"/>
    <mergeCell ref="L9:L11"/>
    <mergeCell ref="M9:M11"/>
    <mergeCell ref="N9:N11"/>
    <mergeCell ref="L12:L14"/>
    <mergeCell ref="M12:M14"/>
    <mergeCell ref="N12:N14"/>
    <mergeCell ref="M6:M8"/>
    <mergeCell ref="L15:L17"/>
    <mergeCell ref="M15:M17"/>
    <mergeCell ref="L6:L8"/>
    <mergeCell ref="M18:M20"/>
    <mergeCell ref="I36:I38"/>
    <mergeCell ref="J36:J38"/>
    <mergeCell ref="K36:K38"/>
    <mergeCell ref="L24:L26"/>
    <mergeCell ref="L33:L35"/>
    <mergeCell ref="I30:I32"/>
    <mergeCell ref="J30:J32"/>
    <mergeCell ref="K30:K32"/>
    <mergeCell ref="I33:I35"/>
    <mergeCell ref="J33:J35"/>
    <mergeCell ref="K33:K35"/>
    <mergeCell ref="I24:I26"/>
    <mergeCell ref="J24:J26"/>
    <mergeCell ref="K24:K26"/>
    <mergeCell ref="I27:I29"/>
    <mergeCell ref="J27:J29"/>
    <mergeCell ref="K27:K29"/>
    <mergeCell ref="H12:H14"/>
    <mergeCell ref="H6:H8"/>
    <mergeCell ref="H9:H11"/>
    <mergeCell ref="J18:J20"/>
    <mergeCell ref="K18:K20"/>
    <mergeCell ref="I21:I23"/>
    <mergeCell ref="J21:J23"/>
    <mergeCell ref="K21:K23"/>
    <mergeCell ref="I12:I14"/>
    <mergeCell ref="I18:I20"/>
    <mergeCell ref="J12:J14"/>
    <mergeCell ref="K12:K14"/>
    <mergeCell ref="I15:I17"/>
    <mergeCell ref="J15:J17"/>
    <mergeCell ref="K15:K17"/>
    <mergeCell ref="B3:C3"/>
    <mergeCell ref="B4:C4"/>
    <mergeCell ref="F6:F8"/>
    <mergeCell ref="F9:F11"/>
    <mergeCell ref="E24:E26"/>
    <mergeCell ref="E21:E23"/>
    <mergeCell ref="E27:E29"/>
    <mergeCell ref="C36:C38"/>
    <mergeCell ref="E36:E38"/>
    <mergeCell ref="C30:C32"/>
    <mergeCell ref="E30:E32"/>
    <mergeCell ref="E33:E35"/>
    <mergeCell ref="C6:C8"/>
    <mergeCell ref="C12:C14"/>
    <mergeCell ref="E12:E14"/>
    <mergeCell ref="E6:E8"/>
    <mergeCell ref="C33:C35"/>
    <mergeCell ref="F33:F35"/>
    <mergeCell ref="F4:H4"/>
    <mergeCell ref="F24:F26"/>
    <mergeCell ref="F27:F29"/>
    <mergeCell ref="F30:F32"/>
    <mergeCell ref="G15:G17"/>
    <mergeCell ref="G18:G20"/>
    <mergeCell ref="D6:D8"/>
    <mergeCell ref="D9:D11"/>
    <mergeCell ref="D12:D14"/>
    <mergeCell ref="D15:D17"/>
    <mergeCell ref="D18:D20"/>
    <mergeCell ref="D21:D23"/>
    <mergeCell ref="D24:D26"/>
    <mergeCell ref="D27:D29"/>
    <mergeCell ref="F36:F38"/>
    <mergeCell ref="F12:F14"/>
    <mergeCell ref="F15:F17"/>
    <mergeCell ref="F18:F20"/>
    <mergeCell ref="F21:F23"/>
    <mergeCell ref="C21:C23"/>
    <mergeCell ref="C27:C29"/>
    <mergeCell ref="C24:C26"/>
    <mergeCell ref="C9:C11"/>
    <mergeCell ref="E9:E11"/>
    <mergeCell ref="C18:C20"/>
    <mergeCell ref="C15:C17"/>
    <mergeCell ref="E15:E17"/>
    <mergeCell ref="E18:E20"/>
    <mergeCell ref="J3:K3"/>
    <mergeCell ref="G36:G38"/>
    <mergeCell ref="H36:H38"/>
    <mergeCell ref="H15:H17"/>
    <mergeCell ref="H18:H20"/>
    <mergeCell ref="H21:H23"/>
    <mergeCell ref="H24:H26"/>
    <mergeCell ref="H27:H29"/>
    <mergeCell ref="H30:H32"/>
    <mergeCell ref="H33:H35"/>
    <mergeCell ref="G33:G35"/>
    <mergeCell ref="G9:G11"/>
    <mergeCell ref="G12:G14"/>
    <mergeCell ref="G6:G8"/>
    <mergeCell ref="I6:I8"/>
    <mergeCell ref="J6:J8"/>
    <mergeCell ref="K6:K8"/>
    <mergeCell ref="I9:I11"/>
    <mergeCell ref="J9:J11"/>
    <mergeCell ref="K9:K11"/>
    <mergeCell ref="G21:G23"/>
    <mergeCell ref="G24:G26"/>
    <mergeCell ref="G27:G29"/>
    <mergeCell ref="G30:G32"/>
  </mergeCells>
  <conditionalFormatting sqref="O9:O11">
    <cfRule type="containsText" dxfId="166" priority="103" operator="containsText" text="enter target # here">
      <formula>NOT(ISERROR(SEARCH("enter target # here",O9)))</formula>
    </cfRule>
  </conditionalFormatting>
  <conditionalFormatting sqref="P9:P11">
    <cfRule type="containsText" dxfId="165" priority="91" operator="containsText" text="enter current period #">
      <formula>NOT(ISERROR(SEARCH("enter current period #",P9)))</formula>
    </cfRule>
  </conditionalFormatting>
  <conditionalFormatting sqref="I9:I11">
    <cfRule type="containsText" dxfId="164" priority="72" operator="containsText" text="enter target # here">
      <formula>NOT(ISERROR(SEARCH("enter target # here",I9)))</formula>
    </cfRule>
  </conditionalFormatting>
  <conditionalFormatting sqref="J9:J14">
    <cfRule type="containsText" dxfId="163" priority="71" operator="containsText" text="enter current period #">
      <formula>NOT(ISERROR(SEARCH("enter current period #",J9)))</formula>
    </cfRule>
  </conditionalFormatting>
  <conditionalFormatting sqref="L9:L11">
    <cfRule type="containsText" dxfId="162" priority="70" operator="containsText" text="enter target # here">
      <formula>NOT(ISERROR(SEARCH("enter target # here",L9)))</formula>
    </cfRule>
  </conditionalFormatting>
  <conditionalFormatting sqref="M9:M14">
    <cfRule type="containsText" dxfId="161" priority="69" operator="containsText" text="enter current period #">
      <formula>NOT(ISERROR(SEARCH("enter current period #",M9)))</formula>
    </cfRule>
  </conditionalFormatting>
  <conditionalFormatting sqref="F24:F26">
    <cfRule type="containsText" dxfId="160" priority="68" operator="containsText" text="enter target # here">
      <formula>NOT(ISERROR(SEARCH("enter target # here",F24)))</formula>
    </cfRule>
  </conditionalFormatting>
  <conditionalFormatting sqref="G24:G26">
    <cfRule type="containsText" dxfId="159" priority="67" operator="containsText" text="enter current period #">
      <formula>NOT(ISERROR(SEARCH("enter current period #",G24)))</formula>
    </cfRule>
  </conditionalFormatting>
  <conditionalFormatting sqref="F21:F23 F36:F38">
    <cfRule type="containsText" dxfId="158" priority="66" operator="containsText" text="enter target # here">
      <formula>NOT(ISERROR(SEARCH("enter target # here",F21)))</formula>
    </cfRule>
  </conditionalFormatting>
  <conditionalFormatting sqref="G21:G23 G36:G38">
    <cfRule type="containsText" dxfId="157" priority="65" operator="containsText" text="enter current period #">
      <formula>NOT(ISERROR(SEARCH("enter current period #",G21)))</formula>
    </cfRule>
  </conditionalFormatting>
  <conditionalFormatting sqref="I15:I23 I30:I38">
    <cfRule type="containsText" dxfId="156" priority="64" operator="containsText" text="enter target # here">
      <formula>NOT(ISERROR(SEARCH("enter target # here",I15)))</formula>
    </cfRule>
  </conditionalFormatting>
  <conditionalFormatting sqref="J15:J26 J30:J38">
    <cfRule type="containsText" dxfId="155" priority="63" operator="containsText" text="enter current period #">
      <formula>NOT(ISERROR(SEARCH("enter current period #",J15)))</formula>
    </cfRule>
  </conditionalFormatting>
  <conditionalFormatting sqref="L15:L23 L30:L38">
    <cfRule type="containsText" dxfId="154" priority="62" operator="containsText" text="enter target # here">
      <formula>NOT(ISERROR(SEARCH("enter target # here",L15)))</formula>
    </cfRule>
  </conditionalFormatting>
  <conditionalFormatting sqref="M15:M26 M30:M38">
    <cfRule type="containsText" dxfId="153" priority="61" operator="containsText" text="enter current period #">
      <formula>NOT(ISERROR(SEARCH("enter current period #",M15)))</formula>
    </cfRule>
  </conditionalFormatting>
  <conditionalFormatting sqref="O15:O23 O30:O38">
    <cfRule type="containsText" dxfId="152" priority="60" operator="containsText" text="enter target # here">
      <formula>NOT(ISERROR(SEARCH("enter target # here",O15)))</formula>
    </cfRule>
  </conditionalFormatting>
  <conditionalFormatting sqref="P12:P26 P30:P38">
    <cfRule type="containsText" dxfId="151" priority="59" operator="containsText" text="enter current period #">
      <formula>NOT(ISERROR(SEARCH("enter current period #",P12)))</formula>
    </cfRule>
  </conditionalFormatting>
  <conditionalFormatting sqref="E24:E26">
    <cfRule type="containsText" dxfId="150" priority="56" operator="containsText" text="enter current period #">
      <formula>NOT(ISERROR(SEARCH("enter current period #",E24)))</formula>
    </cfRule>
  </conditionalFormatting>
  <conditionalFormatting sqref="E21:E23 E36:E38">
    <cfRule type="containsText" dxfId="149" priority="55" operator="containsText" text="enter current period #">
      <formula>NOT(ISERROR(SEARCH("enter current period #",E21)))</formula>
    </cfRule>
  </conditionalFormatting>
  <conditionalFormatting sqref="I24:I26">
    <cfRule type="containsText" dxfId="148" priority="54" operator="containsText" text="enter target # here">
      <formula>NOT(ISERROR(SEARCH("enter target # here",I24)))</formula>
    </cfRule>
  </conditionalFormatting>
  <conditionalFormatting sqref="L24:L26">
    <cfRule type="containsText" dxfId="147" priority="53" operator="containsText" text="enter target # here">
      <formula>NOT(ISERROR(SEARCH("enter target # here",L24)))</formula>
    </cfRule>
  </conditionalFormatting>
  <conditionalFormatting sqref="O24:O26">
    <cfRule type="containsText" dxfId="146" priority="52" operator="containsText" text="enter target # here">
      <formula>NOT(ISERROR(SEARCH("enter target # here",O24)))</formula>
    </cfRule>
  </conditionalFormatting>
  <conditionalFormatting sqref="D21:D38">
    <cfRule type="containsText" dxfId="145" priority="45" operator="containsText" text="enter current period #">
      <formula>NOT(ISERROR(SEARCH("enter current period #",D21)))</formula>
    </cfRule>
  </conditionalFormatting>
  <conditionalFormatting sqref="J27:J29">
    <cfRule type="containsText" dxfId="144" priority="41" operator="containsText" text="enter current period #">
      <formula>NOT(ISERROR(SEARCH("enter current period #",J27)))</formula>
    </cfRule>
  </conditionalFormatting>
  <conditionalFormatting sqref="P6:P8">
    <cfRule type="containsText" dxfId="143" priority="28" operator="containsText" text="enter current period #">
      <formula>NOT(ISERROR(SEARCH("enter current period #",P6)))</formula>
    </cfRule>
  </conditionalFormatting>
  <conditionalFormatting sqref="F27:F29">
    <cfRule type="containsText" dxfId="142" priority="44" operator="containsText" text="enter target # here">
      <formula>NOT(ISERROR(SEARCH("enter target # here",F27)))</formula>
    </cfRule>
  </conditionalFormatting>
  <conditionalFormatting sqref="E27:E29">
    <cfRule type="containsText" dxfId="141" priority="42" operator="containsText" text="enter current period #">
      <formula>NOT(ISERROR(SEARCH("enter current period #",E27)))</formula>
    </cfRule>
  </conditionalFormatting>
  <conditionalFormatting sqref="I27:I29">
    <cfRule type="containsText" dxfId="140" priority="40" operator="containsText" text="enter target # here">
      <formula>NOT(ISERROR(SEARCH("enter target # here",I27)))</formula>
    </cfRule>
  </conditionalFormatting>
  <conditionalFormatting sqref="M27:M29">
    <cfRule type="containsText" dxfId="139" priority="39" operator="containsText" text="enter current period #">
      <formula>NOT(ISERROR(SEARCH("enter current period #",M27)))</formula>
    </cfRule>
  </conditionalFormatting>
  <conditionalFormatting sqref="P27:P29">
    <cfRule type="containsText" dxfId="138" priority="38" operator="containsText" text="enter current period #">
      <formula>NOT(ISERROR(SEARCH("enter current period #",P27)))</formula>
    </cfRule>
  </conditionalFormatting>
  <conditionalFormatting sqref="L27:L29">
    <cfRule type="containsText" dxfId="137" priority="37" operator="containsText" text="enter target # here">
      <formula>NOT(ISERROR(SEARCH("enter target # here",L27)))</formula>
    </cfRule>
  </conditionalFormatting>
  <conditionalFormatting sqref="O27:O29">
    <cfRule type="containsText" dxfId="136" priority="36" operator="containsText" text="enter target # here">
      <formula>NOT(ISERROR(SEARCH("enter target # here",O27)))</formula>
    </cfRule>
  </conditionalFormatting>
  <conditionalFormatting sqref="F6:F8">
    <cfRule type="containsText" dxfId="135" priority="35" operator="containsText" text="enter target # here">
      <formula>NOT(ISERROR(SEARCH("enter target # here",F6)))</formula>
    </cfRule>
  </conditionalFormatting>
  <conditionalFormatting sqref="G6:G8">
    <cfRule type="containsText" dxfId="134" priority="34" operator="containsText" text="enter current period #">
      <formula>NOT(ISERROR(SEARCH("enter current period #",G6)))</formula>
    </cfRule>
  </conditionalFormatting>
  <conditionalFormatting sqref="E6:E8">
    <cfRule type="containsText" dxfId="133" priority="33" operator="containsText" text="enter current period #">
      <formula>NOT(ISERROR(SEARCH("enter current period #",E6)))</formula>
    </cfRule>
  </conditionalFormatting>
  <conditionalFormatting sqref="D6:D8">
    <cfRule type="containsText" dxfId="132" priority="32" operator="containsText" text="enter current period #">
      <formula>NOT(ISERROR(SEARCH("enter current period #",D6)))</formula>
    </cfRule>
  </conditionalFormatting>
  <conditionalFormatting sqref="J6:J8">
    <cfRule type="containsText" dxfId="131" priority="31" operator="containsText" text="enter current period #">
      <formula>NOT(ISERROR(SEARCH("enter current period #",J6)))</formula>
    </cfRule>
  </conditionalFormatting>
  <conditionalFormatting sqref="I6:I8">
    <cfRule type="containsText" dxfId="130" priority="30" operator="containsText" text="enter target # here">
      <formula>NOT(ISERROR(SEARCH("enter target # here",I6)))</formula>
    </cfRule>
  </conditionalFormatting>
  <conditionalFormatting sqref="M6:M8">
    <cfRule type="containsText" dxfId="129" priority="29" operator="containsText" text="enter current period #">
      <formula>NOT(ISERROR(SEARCH("enter current period #",M6)))</formula>
    </cfRule>
  </conditionalFormatting>
  <conditionalFormatting sqref="L6:L8">
    <cfRule type="containsText" dxfId="128" priority="27" operator="containsText" text="enter target # here">
      <formula>NOT(ISERROR(SEARCH("enter target # here",L6)))</formula>
    </cfRule>
  </conditionalFormatting>
  <conditionalFormatting sqref="O6:O8">
    <cfRule type="containsText" dxfId="127" priority="26" operator="containsText" text="enter target # here">
      <formula>NOT(ISERROR(SEARCH("enter target # here",O6)))</formula>
    </cfRule>
  </conditionalFormatting>
  <conditionalFormatting sqref="G27:G29">
    <cfRule type="containsText" dxfId="126" priority="25" operator="containsText" text="enter current period #">
      <formula>NOT(ISERROR(SEARCH("enter current period #",G27)))</formula>
    </cfRule>
  </conditionalFormatting>
  <conditionalFormatting sqref="D9:D14">
    <cfRule type="containsText" dxfId="125" priority="24" operator="containsText" text="enter current period #">
      <formula>NOT(ISERROR(SEARCH("enter current period #",D9)))</formula>
    </cfRule>
  </conditionalFormatting>
  <conditionalFormatting sqref="F9:F14">
    <cfRule type="containsText" dxfId="124" priority="23" operator="containsText" text="enter target # here">
      <formula>NOT(ISERROR(SEARCH("enter target # here",F9)))</formula>
    </cfRule>
  </conditionalFormatting>
  <conditionalFormatting sqref="G9:G14">
    <cfRule type="containsText" dxfId="123" priority="22" operator="containsText" text="enter current period #">
      <formula>NOT(ISERROR(SEARCH("enter current period #",G9)))</formula>
    </cfRule>
  </conditionalFormatting>
  <conditionalFormatting sqref="E9:E14">
    <cfRule type="containsText" dxfId="122" priority="21" operator="containsText" text="enter current period #">
      <formula>NOT(ISERROR(SEARCH("enter current period #",E9)))</formula>
    </cfRule>
  </conditionalFormatting>
  <conditionalFormatting sqref="D15:D17">
    <cfRule type="containsText" dxfId="121" priority="20" operator="containsText" text="enter current period #">
      <formula>NOT(ISERROR(SEARCH("enter current period #",D15)))</formula>
    </cfRule>
  </conditionalFormatting>
  <conditionalFormatting sqref="F15:F17">
    <cfRule type="containsText" dxfId="120" priority="19" operator="containsText" text="enter target # here">
      <formula>NOT(ISERROR(SEARCH("enter target # here",F15)))</formula>
    </cfRule>
  </conditionalFormatting>
  <conditionalFormatting sqref="G15:G17">
    <cfRule type="containsText" dxfId="119" priority="18" operator="containsText" text="enter current period #">
      <formula>NOT(ISERROR(SEARCH("enter current period #",G15)))</formula>
    </cfRule>
  </conditionalFormatting>
  <conditionalFormatting sqref="E15:E17">
    <cfRule type="containsText" dxfId="118" priority="17" operator="containsText" text="enter current period #">
      <formula>NOT(ISERROR(SEARCH("enter current period #",E15)))</formula>
    </cfRule>
  </conditionalFormatting>
  <conditionalFormatting sqref="D18:D20">
    <cfRule type="containsText" dxfId="117" priority="16" operator="containsText" text="enter current period #">
      <formula>NOT(ISERROR(SEARCH("enter current period #",D18)))</formula>
    </cfRule>
  </conditionalFormatting>
  <conditionalFormatting sqref="F18:F20">
    <cfRule type="containsText" dxfId="116" priority="15" operator="containsText" text="enter target # here">
      <formula>NOT(ISERROR(SEARCH("enter target # here",F18)))</formula>
    </cfRule>
  </conditionalFormatting>
  <conditionalFormatting sqref="G18:G20">
    <cfRule type="containsText" dxfId="115" priority="14" operator="containsText" text="enter current period #">
      <formula>NOT(ISERROR(SEARCH("enter current period #",G18)))</formula>
    </cfRule>
  </conditionalFormatting>
  <conditionalFormatting sqref="E18:E20">
    <cfRule type="containsText" dxfId="114" priority="13" operator="containsText" text="enter current period #">
      <formula>NOT(ISERROR(SEARCH("enter current period #",E18)))</formula>
    </cfRule>
  </conditionalFormatting>
  <conditionalFormatting sqref="F30:F32">
    <cfRule type="containsText" dxfId="113" priority="12" operator="containsText" text="enter target # here">
      <formula>NOT(ISERROR(SEARCH("enter target # here",F30)))</formula>
    </cfRule>
  </conditionalFormatting>
  <conditionalFormatting sqref="E30:E32">
    <cfRule type="containsText" dxfId="112" priority="11" operator="containsText" text="enter current period #">
      <formula>NOT(ISERROR(SEARCH("enter current period #",E30)))</formula>
    </cfRule>
  </conditionalFormatting>
  <conditionalFormatting sqref="G30:G32">
    <cfRule type="containsText" dxfId="111" priority="10" operator="containsText" text="enter current period #">
      <formula>NOT(ISERROR(SEARCH("enter current period #",G30)))</formula>
    </cfRule>
  </conditionalFormatting>
  <conditionalFormatting sqref="F33:F35">
    <cfRule type="containsText" dxfId="110" priority="9" operator="containsText" text="enter target # here">
      <formula>NOT(ISERROR(SEARCH("enter target # here",F33)))</formula>
    </cfRule>
  </conditionalFormatting>
  <conditionalFormatting sqref="E33:E35">
    <cfRule type="containsText" dxfId="109" priority="8" operator="containsText" text="enter current period #">
      <formula>NOT(ISERROR(SEARCH("enter current period #",E33)))</formula>
    </cfRule>
  </conditionalFormatting>
  <conditionalFormatting sqref="G33:G35">
    <cfRule type="containsText" dxfId="108" priority="7" operator="containsText" text="enter current period #">
      <formula>NOT(ISERROR(SEARCH("enter current period #",G33)))</formula>
    </cfRule>
  </conditionalFormatting>
  <conditionalFormatting sqref="I12:I14">
    <cfRule type="containsText" dxfId="107" priority="3" operator="containsText" text="enter target # here">
      <formula>NOT(ISERROR(SEARCH("enter target # here",I12)))</formula>
    </cfRule>
  </conditionalFormatting>
  <conditionalFormatting sqref="L12:L14">
    <cfRule type="containsText" dxfId="106" priority="2" operator="containsText" text="enter target # here">
      <formula>NOT(ISERROR(SEARCH("enter target # here",L12)))</formula>
    </cfRule>
  </conditionalFormatting>
  <conditionalFormatting sqref="O12:O14">
    <cfRule type="containsText" dxfId="105" priority="1" operator="containsText" text="enter target # here">
      <formula>NOT(ISERROR(SEARCH("enter target # here",O12)))</formula>
    </cfRule>
  </conditionalFormatting>
  <printOptions horizontalCentered="1"/>
  <pageMargins left="0.2" right="0.2" top="0.5" bottom="0.5" header="0.05" footer="0.05"/>
  <pageSetup scale="85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Lists!$D$4:$D$5</xm:f>
          </x14:formula1>
          <xm:sqref>D6:D38</xm:sqref>
        </x14:dataValidation>
        <x14:dataValidation type="list" allowBlank="1" showInputMessage="1" showErrorMessage="1">
          <x14:formula1>
            <xm:f>Lists!C4:C16</xm:f>
          </x14:formula1>
          <xm:sqref>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A5E2"/>
    <pageSetUpPr fitToPage="1"/>
  </sheetPr>
  <dimension ref="A1:AG205"/>
  <sheetViews>
    <sheetView showGridLines="0" zoomScaleNormal="100" zoomScaleSheetLayoutView="100" workbookViewId="0">
      <pane ySplit="5" topLeftCell="A6" activePane="bottomLeft" state="frozen"/>
      <selection activeCell="H6" sqref="H6:H38"/>
      <selection pane="bottomLeft" activeCell="F6" sqref="F6:F8"/>
    </sheetView>
  </sheetViews>
  <sheetFormatPr baseColWidth="10" defaultColWidth="9.140625" defaultRowHeight="16.5"/>
  <cols>
    <col min="1" max="1" width="6.140625" style="85" customWidth="1"/>
    <col min="2" max="2" width="16" style="85" hidden="1" customWidth="1"/>
    <col min="3" max="3" width="2.28515625" style="85" customWidth="1"/>
    <col min="4" max="4" width="24" style="108" customWidth="1"/>
    <col min="5" max="5" width="14.28515625" style="108" customWidth="1"/>
    <col min="6" max="9" width="17.85546875" style="108" customWidth="1"/>
    <col min="10" max="10" width="23" style="108" customWidth="1"/>
    <col min="11" max="11" width="17.5703125" style="108" customWidth="1"/>
    <col min="12" max="12" width="2.28515625" style="108" customWidth="1"/>
    <col min="13" max="13" width="15.7109375" style="85" customWidth="1"/>
    <col min="14" max="17" width="13.85546875" style="85" customWidth="1"/>
    <col min="18" max="33" width="9.140625" style="85"/>
    <col min="34" max="16384" width="9.140625" style="108"/>
  </cols>
  <sheetData>
    <row r="1" spans="2:14" s="85" customFormat="1"/>
    <row r="2" spans="2:14" s="86" customFormat="1" hidden="1">
      <c r="C2" s="191"/>
      <c r="D2" s="191"/>
      <c r="E2" s="191"/>
      <c r="F2" s="86">
        <f>VLOOKUP($E4,ColumnNo,3,FALSE)</f>
        <v>4</v>
      </c>
      <c r="G2" s="86">
        <f>VLOOKUP($E4,ColumnNo,4,FALSE)</f>
        <v>5</v>
      </c>
      <c r="I2" s="86">
        <f>VLOOKUP($E4,ColumnNo,2,FALSE)</f>
        <v>3</v>
      </c>
      <c r="J2" s="86">
        <f>VLOOKUP($E4,ColumnNo,5,FALSE)</f>
        <v>6</v>
      </c>
    </row>
    <row r="3" spans="2:14" s="85" customFormat="1" ht="18.75" thickBot="1">
      <c r="C3" s="192">
        <f>+'Data Entry'!D3</f>
        <v>0</v>
      </c>
      <c r="D3" s="193"/>
      <c r="E3" s="194"/>
      <c r="F3" s="133"/>
      <c r="G3" s="133"/>
      <c r="H3" s="133"/>
      <c r="I3" s="133"/>
      <c r="J3" s="133"/>
      <c r="K3" s="133" t="s">
        <v>24</v>
      </c>
      <c r="L3" s="135"/>
    </row>
    <row r="4" spans="2:14" s="85" customFormat="1" ht="18.75" customHeight="1" thickBot="1">
      <c r="C4" s="195" t="s">
        <v>4</v>
      </c>
      <c r="D4" s="196"/>
      <c r="E4" s="142" t="s">
        <v>19</v>
      </c>
      <c r="F4" s="133"/>
      <c r="G4" s="134"/>
      <c r="H4" s="133"/>
      <c r="I4" s="133"/>
      <c r="J4" s="201"/>
      <c r="K4" s="201"/>
      <c r="L4" s="202"/>
    </row>
    <row r="5" spans="2:14" s="85" customFormat="1" ht="31.5" customHeight="1">
      <c r="B5" s="87" t="s">
        <v>34</v>
      </c>
      <c r="C5" s="127"/>
      <c r="D5" s="197" t="s">
        <v>0</v>
      </c>
      <c r="E5" s="198"/>
      <c r="F5" s="143" t="s">
        <v>33</v>
      </c>
      <c r="G5" s="144" t="s">
        <v>3</v>
      </c>
      <c r="H5" s="145" t="s">
        <v>32</v>
      </c>
      <c r="I5" s="144" t="s">
        <v>25</v>
      </c>
      <c r="J5" s="199" t="s">
        <v>23</v>
      </c>
      <c r="K5" s="200"/>
      <c r="L5" s="136"/>
    </row>
    <row r="6" spans="2:14" s="85" customFormat="1" ht="15.75" customHeight="1">
      <c r="B6" s="228" t="e">
        <f>IF(C6="",ROUND(F6-(+F6*G$45),2),ROUND(F6+(+F6*G$45),2))</f>
        <v>#VALUE!</v>
      </c>
      <c r="C6" s="227" t="str">
        <f>IF(+'Data Entry'!D6="","",'Data Entry'!D6)</f>
        <v/>
      </c>
      <c r="D6" s="203" t="str">
        <f>IF(+'Data Entry'!C6="","",'Data Entry'!C6)</f>
        <v/>
      </c>
      <c r="E6" s="204"/>
      <c r="F6" s="209" t="str">
        <f>IF(D6="","",IF(VLOOKUP($D6,KPI,F$2,FALSE)=0,0,IF(ISNUMBER(VLOOKUP($D6,KPI,F$2,FALSE))=FALSE,0,VLOOKUP($D6,KPI,F$2,FALSE))))</f>
        <v/>
      </c>
      <c r="G6" s="212" t="str">
        <f>IF(D6="","",IF(ISNUMBER(VLOOKUP($D6,KPI,G$2,FALSE))=FALSE,0,IF(VLOOKUP($D6,KPI,G$2,FALSE)=0,0,VLOOKUP($D6,KPI,G$2,FALSE))))</f>
        <v/>
      </c>
      <c r="H6" s="221" t="str">
        <f>IF($D6="","",IF(G6=F6,"Meets/exceeds target",IF(AND($C6&lt;&gt;"",$G6&gt;$B6,G$45=0),"Off target",IF(AND($C6&lt;&gt;"",$G6&gt;$B6),"Off target (more than "&amp;+TEXT(G$45,"0%")&amp;+")",IF(AND($C6&lt;&gt;"",$G6&gt;F6,$G6&lt;=$B6),"Near target (within "&amp;+TEXT(G$45,"0%")&amp;+")",IF(AND($C6&lt;&gt;"",$G6&lt;$F6),"Meets/exceeds target",IF(AND($G6&lt;$B6,G$45=0),"Off target",IF($G6&lt;$B6,"Off target (more than "&amp;+TEXT(G$45,"0%")&amp;+")",IF(AND($G6&gt;=$B6,$G6&lt;=$F6),"Near target (within "&amp;+TEXT(G$45,"0%")&amp;+")",IF($G6&gt;$F6,"Meets/exceeds target",""))))))))))</f>
        <v/>
      </c>
      <c r="I6" s="209" t="str">
        <f>IF(D6="","",IF(VLOOKUP($D6,KPI,I$2,FALSE)=0,0,IF(ISNUMBER(VLOOKUP($D6,KPI,I$2,FALSE))=FALSE,0,VLOOKUP($D6,KPI,I$2,FALSE))))</f>
        <v/>
      </c>
      <c r="J6" s="215" t="str">
        <f>IF(D6="","",IF((VLOOKUP($D6,KPI,J$2,FALSE))="","",VLOOKUP($D6,KPI,J$2,FALSE)))</f>
        <v/>
      </c>
      <c r="K6" s="216"/>
      <c r="L6" s="137"/>
      <c r="M6" s="88"/>
      <c r="N6" s="89"/>
    </row>
    <row r="7" spans="2:14" s="85" customFormat="1" ht="15.75" customHeight="1">
      <c r="B7" s="229"/>
      <c r="C7" s="227"/>
      <c r="D7" s="205"/>
      <c r="E7" s="206"/>
      <c r="F7" s="210"/>
      <c r="G7" s="213"/>
      <c r="H7" s="222"/>
      <c r="I7" s="210"/>
      <c r="J7" s="217"/>
      <c r="K7" s="218"/>
      <c r="L7" s="137"/>
    </row>
    <row r="8" spans="2:14" s="85" customFormat="1">
      <c r="B8" s="230"/>
      <c r="C8" s="227"/>
      <c r="D8" s="207"/>
      <c r="E8" s="208"/>
      <c r="F8" s="211"/>
      <c r="G8" s="214"/>
      <c r="H8" s="223"/>
      <c r="I8" s="211"/>
      <c r="J8" s="219"/>
      <c r="K8" s="220"/>
      <c r="L8" s="137"/>
    </row>
    <row r="9" spans="2:14" s="85" customFormat="1" ht="15.75" customHeight="1">
      <c r="B9" s="228" t="e">
        <f>IF(C9="",ROUND(F9-(+F9*G$45),2),ROUND(F9+(+F9*G$45),2))</f>
        <v>#VALUE!</v>
      </c>
      <c r="C9" s="227" t="str">
        <f>IF(+'Data Entry'!D9="","",'Data Entry'!D9)</f>
        <v/>
      </c>
      <c r="D9" s="203" t="str">
        <f>IF(+'Data Entry'!C9="","",'Data Entry'!C9)</f>
        <v/>
      </c>
      <c r="E9" s="204"/>
      <c r="F9" s="209" t="str">
        <f>IF(D9="","",IF(VLOOKUP($D9,KPI,F$2,FALSE)=0,0,IF(ISNUMBER(VLOOKUP($D9,KPI,F$2,FALSE))=FALSE,0,VLOOKUP($D9,KPI,F$2,FALSE))))</f>
        <v/>
      </c>
      <c r="G9" s="212" t="str">
        <f>IF(D9="","",IF(VLOOKUP($D9,KPI,G$2,FALSE)=0,0,IF(ISNUMBER(VLOOKUP($D9,KPI,G$2,FALSE))=FALSE,0,VLOOKUP($D9,KPI,G$2,FALSE))))</f>
        <v/>
      </c>
      <c r="H9" s="221" t="str">
        <f>IF($D9="","",IF(G9=F9,"Meets/exceeds target",IF(AND($C9&lt;&gt;"",$G9&gt;$B9,G$45=0),"Off target",IF(AND($C9&lt;&gt;"",$G9&gt;$B9),"Off target (more than "&amp;+TEXT(G$45,"0%")&amp;+")",IF(AND($C9&lt;&gt;"",$G9&gt;F9,$G9&lt;=$B9),"Near target (within "&amp;+TEXT(G$45,"0%")&amp;+")",IF(AND($C9&lt;&gt;"",$G9&lt;$F9),"Meets/exceeds target",IF(AND($G9&lt;$B9,G$45=0),"Off target",IF($G9&lt;$B9,"Off target (more than "&amp;+TEXT(G$45,"0%")&amp;+")",IF(AND($G9&gt;=$B9,$G9&lt;=$F9),"Near target (within "&amp;+TEXT(G$45,"0%")&amp;+")",IF($G9&gt;$F9,"Meets/exceeds target",""))))))))))</f>
        <v/>
      </c>
      <c r="I9" s="209" t="str">
        <f>IF(D9="","",IF(VLOOKUP($D9,KPI,I$2,FALSE)=0,0,IF(ISNUMBER(VLOOKUP($D9,KPI,I$2,FALSE))=FALSE,0,VLOOKUP($D9,KPI,I$2,FALSE))))</f>
        <v/>
      </c>
      <c r="J9" s="215" t="str">
        <f>IF(D9="","",IF((VLOOKUP($D9,KPI,J$2,FALSE))="","",VLOOKUP($D9,KPI,J$2,FALSE)))</f>
        <v/>
      </c>
      <c r="K9" s="216"/>
      <c r="L9" s="138"/>
    </row>
    <row r="10" spans="2:14" s="85" customFormat="1" ht="15.75" customHeight="1">
      <c r="B10" s="229"/>
      <c r="C10" s="227"/>
      <c r="D10" s="205"/>
      <c r="E10" s="206"/>
      <c r="F10" s="210"/>
      <c r="G10" s="213"/>
      <c r="H10" s="222"/>
      <c r="I10" s="210"/>
      <c r="J10" s="217"/>
      <c r="K10" s="218"/>
      <c r="L10" s="138"/>
    </row>
    <row r="11" spans="2:14" s="85" customFormat="1">
      <c r="B11" s="230"/>
      <c r="C11" s="227"/>
      <c r="D11" s="207"/>
      <c r="E11" s="208"/>
      <c r="F11" s="211"/>
      <c r="G11" s="214"/>
      <c r="H11" s="223"/>
      <c r="I11" s="211"/>
      <c r="J11" s="219"/>
      <c r="K11" s="220"/>
      <c r="L11" s="138"/>
    </row>
    <row r="12" spans="2:14" s="85" customFormat="1" ht="15.75" customHeight="1">
      <c r="B12" s="228" t="e">
        <f>IF(C12="",ROUND(F12-(+F12*G$45),2),ROUND(F12+(+F12*G$45),2))</f>
        <v>#VALUE!</v>
      </c>
      <c r="C12" s="227" t="str">
        <f>IF(+'Data Entry'!D12="","",'Data Entry'!D12)</f>
        <v/>
      </c>
      <c r="D12" s="203" t="str">
        <f>IF(+'Data Entry'!C12="","",'Data Entry'!C12)</f>
        <v/>
      </c>
      <c r="E12" s="204"/>
      <c r="F12" s="209" t="str">
        <f>IF(D12="","",IF(VLOOKUP($D12,KPI,F$2,FALSE)=0,0,IF(ISNUMBER(VLOOKUP($D12,KPI,F$2,FALSE))=FALSE,0,VLOOKUP($D12,KPI,F$2,FALSE))))</f>
        <v/>
      </c>
      <c r="G12" s="212" t="str">
        <f>IF(D12="","",IF(VLOOKUP($D12,KPI,G$2,FALSE)=0,0,IF(ISNUMBER(VLOOKUP($D12,KPI,G$2,FALSE))=FALSE,0,VLOOKUP($D12,KPI,G$2,FALSE))))</f>
        <v/>
      </c>
      <c r="H12" s="221" t="str">
        <f>IF($D12="","",IF(G12=F12,"Meets/exceeds target",IF(AND($C12&lt;&gt;"",$G12&gt;$B12,G$45=0),"Off target",IF(AND($C12&lt;&gt;"",$G12&gt;$B12),"Off target (more than "&amp;+TEXT(G$45,"0%")&amp;+")",IF(AND($C12&lt;&gt;"",$G12&gt;F12,$G12&lt;=$B12),"Near target (within "&amp;+TEXT(G$45,"0%")&amp;+")",IF(AND($C12&lt;&gt;"",$G12&lt;$F12),"Meets/exceeds target",IF(AND($G12&lt;$B12,G$45=0),"Off target",IF($G12&lt;$B12,"Off target (more than "&amp;+TEXT(G$45,"0%")&amp;+")",IF(AND($G12&gt;=$B12,$G12&lt;=$F12),"Near target (within "&amp;+TEXT(G$45,"0%")&amp;+")",IF($G12&gt;$F12,"Meets/exceeds target",""))))))))))</f>
        <v/>
      </c>
      <c r="I12" s="209" t="str">
        <f>IF(D12="","",IF(VLOOKUP($D12,KPI,I$2,FALSE)=0,0,IF(ISNUMBER(VLOOKUP($D12,KPI,I$2,FALSE))=FALSE,0,VLOOKUP($D12,KPI,I$2,FALSE))))</f>
        <v/>
      </c>
      <c r="J12" s="215" t="str">
        <f>IF(D12="","",IF((VLOOKUP($D12,KPI,J$2,FALSE))="","",VLOOKUP($D12,KPI,J$2,FALSE)))</f>
        <v/>
      </c>
      <c r="K12" s="216"/>
      <c r="L12" s="137"/>
    </row>
    <row r="13" spans="2:14" s="85" customFormat="1">
      <c r="B13" s="229"/>
      <c r="C13" s="227"/>
      <c r="D13" s="205"/>
      <c r="E13" s="206"/>
      <c r="F13" s="210"/>
      <c r="G13" s="213"/>
      <c r="H13" s="222"/>
      <c r="I13" s="210"/>
      <c r="J13" s="217"/>
      <c r="K13" s="218"/>
      <c r="L13" s="137"/>
    </row>
    <row r="14" spans="2:14" s="85" customFormat="1">
      <c r="B14" s="230"/>
      <c r="C14" s="227"/>
      <c r="D14" s="207"/>
      <c r="E14" s="208"/>
      <c r="F14" s="211"/>
      <c r="G14" s="214"/>
      <c r="H14" s="223"/>
      <c r="I14" s="211"/>
      <c r="J14" s="219"/>
      <c r="K14" s="220"/>
      <c r="L14" s="137"/>
    </row>
    <row r="15" spans="2:14" s="85" customFormat="1" ht="15" customHeight="1">
      <c r="B15" s="228" t="e">
        <f>IF(C15="",ROUND(F15-(+F15*G$45),2),ROUND(F15+(+F15*G$45),2))</f>
        <v>#VALUE!</v>
      </c>
      <c r="C15" s="227" t="str">
        <f>IF(+'Data Entry'!D15="","",'Data Entry'!D15)</f>
        <v/>
      </c>
      <c r="D15" s="203" t="str">
        <f>IF(+'Data Entry'!C15="","",'Data Entry'!C15)</f>
        <v/>
      </c>
      <c r="E15" s="204"/>
      <c r="F15" s="209" t="str">
        <f>IF(D15="","",IF(VLOOKUP($D15,KPI,F$2,FALSE)=0,0,IF(ISNUMBER(VLOOKUP($D15,KPI,F$2,FALSE))=FALSE,0,VLOOKUP($D15,KPI,F$2,FALSE))))</f>
        <v/>
      </c>
      <c r="G15" s="212" t="str">
        <f>IF(D15="","",IF(VLOOKUP($D15,KPI,G$2,FALSE)=0,0,IF(ISNUMBER(VLOOKUP($D15,KPI,G$2,FALSE))=FALSE,0,VLOOKUP($D15,KPI,G$2,FALSE))))</f>
        <v/>
      </c>
      <c r="H15" s="221" t="str">
        <f>IF($D15="","",IF(G15=F15,"Meets/exceeds target",IF(AND($C15&lt;&gt;"",$G15&gt;$B15,G$45=0),"Off target",IF(AND($C15&lt;&gt;"",$G15&gt;$B15),"Off target (more than "&amp;+TEXT(G$45,"0%")&amp;+")",IF(AND($C15&lt;&gt;"",$G15&gt;F15,$G15&lt;=$B15),"Near target (within "&amp;+TEXT(G$45,"0%")&amp;+")",IF(AND($C15&lt;&gt;"",$G15&lt;$F15),"Meets/exceeds target",IF(AND($G15&lt;$B15,G$45=0),"Off target",IF($G15&lt;$B15,"Off target (more than "&amp;+TEXT(G$45,"0%")&amp;+")",IF(AND($G15&gt;=$B15,$G15&lt;=$F15),"Near target (within "&amp;+TEXT(G$45,"0%")&amp;+")",IF($G15&gt;$F15,"Meets/exceeds target",""))))))))))</f>
        <v/>
      </c>
      <c r="I15" s="209" t="str">
        <f>IF(D15="","",IF(VLOOKUP($D15,KPI,I$2,FALSE)=0,0,IF(ISNUMBER(VLOOKUP($D15,KPI,I$2,FALSE))=FALSE,0,VLOOKUP($D15,KPI,I$2,FALSE))))</f>
        <v/>
      </c>
      <c r="J15" s="215" t="str">
        <f>IF(D15="","",IF((VLOOKUP($D15,KPI,J$2,FALSE))="","",VLOOKUP($D15,KPI,J$2,FALSE)))</f>
        <v/>
      </c>
      <c r="K15" s="216"/>
      <c r="L15" s="137"/>
    </row>
    <row r="16" spans="2:14" s="85" customFormat="1">
      <c r="B16" s="229"/>
      <c r="C16" s="227"/>
      <c r="D16" s="205"/>
      <c r="E16" s="206"/>
      <c r="F16" s="210"/>
      <c r="G16" s="213"/>
      <c r="H16" s="222"/>
      <c r="I16" s="210"/>
      <c r="J16" s="217"/>
      <c r="K16" s="218"/>
      <c r="L16" s="137"/>
    </row>
    <row r="17" spans="2:15" s="85" customFormat="1">
      <c r="B17" s="230"/>
      <c r="C17" s="227"/>
      <c r="D17" s="207"/>
      <c r="E17" s="208"/>
      <c r="F17" s="211"/>
      <c r="G17" s="214"/>
      <c r="H17" s="223"/>
      <c r="I17" s="211"/>
      <c r="J17" s="219"/>
      <c r="K17" s="220"/>
      <c r="L17" s="137"/>
    </row>
    <row r="18" spans="2:15" s="85" customFormat="1" ht="15.75" customHeight="1">
      <c r="B18" s="228" t="e">
        <f>IF(C18="",ROUND(F18-(+F18*G$45),2),ROUND(F18+(+F18*G$45),2))</f>
        <v>#VALUE!</v>
      </c>
      <c r="C18" s="227" t="str">
        <f>IF(+'Data Entry'!D18="","",'Data Entry'!D18)</f>
        <v/>
      </c>
      <c r="D18" s="203" t="str">
        <f>IF(+'Data Entry'!C18="","",'Data Entry'!C18)</f>
        <v/>
      </c>
      <c r="E18" s="204"/>
      <c r="F18" s="209" t="str">
        <f>IF(D18="","",IF(VLOOKUP($D18,KPI,F$2,FALSE)=0,0,IF(ISNUMBER(VLOOKUP($D18,KPI,F$2,FALSE))=FALSE,0,VLOOKUP($D18,KPI,F$2,FALSE))))</f>
        <v/>
      </c>
      <c r="G18" s="212" t="str">
        <f>IF(D18="","",IF(VLOOKUP($D18,KPI,G$2,FALSE)=0,0,IF(ISNUMBER(VLOOKUP($D18,KPI,G$2,FALSE))=FALSE,0,VLOOKUP($D18,KPI,G$2,FALSE))))</f>
        <v/>
      </c>
      <c r="H18" s="221" t="str">
        <f>IF($D18="","",IF(G18=F18,"Meets/exceeds target",IF(AND($C18&lt;&gt;"",$G18&gt;$B18,G$45=0),"Off target",IF(AND($C18&lt;&gt;"",$G18&gt;$B18),"Off target (more than "&amp;+TEXT(G$45,"0%")&amp;+")",IF(AND($C18&lt;&gt;"",$G18&gt;F18,$G18&lt;=$B18),"Near target (within "&amp;+TEXT(G$45,"0%")&amp;+")",IF(AND($C18&lt;&gt;"",$G18&lt;$F18),"Meets/exceeds target",IF(AND($G18&lt;$B18,G$45=0),"Off target",IF($G18&lt;$B18,"Off target (more than "&amp;+TEXT(G$45,"0%")&amp;+")",IF(AND($G18&gt;=$B18,$G18&lt;=$F18),"Near target (within "&amp;+TEXT(G$45,"0%")&amp;+")",IF($G18&gt;$F18,"Meets/exceeds target",""))))))))))</f>
        <v/>
      </c>
      <c r="I18" s="209" t="str">
        <f>IF(D18="","",IF(VLOOKUP($D18,KPI,I$2,FALSE)=0,0,IF(ISNUMBER(VLOOKUP($D18,KPI,I$2,FALSE))=FALSE,0,VLOOKUP($D18,KPI,I$2,FALSE))))</f>
        <v/>
      </c>
      <c r="J18" s="215" t="str">
        <f>IF(D18="","",IF((VLOOKUP($D18,KPI,J$2,FALSE))="","",VLOOKUP($D18,KPI,J$2,FALSE)))</f>
        <v/>
      </c>
      <c r="K18" s="216"/>
      <c r="L18" s="137"/>
      <c r="O18" s="90"/>
    </row>
    <row r="19" spans="2:15" s="85" customFormat="1">
      <c r="B19" s="229"/>
      <c r="C19" s="227"/>
      <c r="D19" s="205"/>
      <c r="E19" s="206"/>
      <c r="F19" s="210"/>
      <c r="G19" s="213"/>
      <c r="H19" s="222"/>
      <c r="I19" s="210"/>
      <c r="J19" s="217"/>
      <c r="K19" s="218"/>
      <c r="L19" s="137"/>
    </row>
    <row r="20" spans="2:15" s="85" customFormat="1">
      <c r="B20" s="230"/>
      <c r="C20" s="227"/>
      <c r="D20" s="207"/>
      <c r="E20" s="208"/>
      <c r="F20" s="211"/>
      <c r="G20" s="214"/>
      <c r="H20" s="223"/>
      <c r="I20" s="211"/>
      <c r="J20" s="219"/>
      <c r="K20" s="220"/>
      <c r="L20" s="137"/>
    </row>
    <row r="21" spans="2:15" s="85" customFormat="1" ht="15.75" customHeight="1">
      <c r="B21" s="228" t="e">
        <f>IF(C21="",ROUND(F21-(+F21*G$45),2),ROUND(F21+(+F21*G$45),2))</f>
        <v>#VALUE!</v>
      </c>
      <c r="C21" s="227" t="str">
        <f>IF(+'Data Entry'!D21="","",'Data Entry'!D21)</f>
        <v/>
      </c>
      <c r="D21" s="203" t="str">
        <f>IF(+'Data Entry'!C21="","",'Data Entry'!C21)</f>
        <v/>
      </c>
      <c r="E21" s="204"/>
      <c r="F21" s="209" t="str">
        <f>IF(D21="","",IF(VLOOKUP($D21,KPI,F$2,FALSE)=0,0,IF(ISNUMBER(VLOOKUP($D21,KPI,F$2,FALSE))=FALSE,0,VLOOKUP($D21,KPI,F$2,FALSE))))</f>
        <v/>
      </c>
      <c r="G21" s="212" t="str">
        <f>IF(D21="","",IF(VLOOKUP($D21,KPI,G$2,FALSE)=0,0,IF(ISNUMBER(VLOOKUP($D21,KPI,G$2,FALSE))=FALSE,0,VLOOKUP($D21,KPI,G$2,FALSE))))</f>
        <v/>
      </c>
      <c r="H21" s="221" t="str">
        <f>IF($D21="","",IF(G21=F21,"Meets/exceeds target",IF(AND($C21&lt;&gt;"",$G21&gt;$B21,G$45=0),"Off target",IF(AND($C21&lt;&gt;"",$G21&gt;$B21),"Off target (more than "&amp;+TEXT(G$45,"0%")&amp;+")",IF(AND($C21&lt;&gt;"",$G21&gt;F21,$G21&lt;=$B21),"Near target (within "&amp;+TEXT(G$45,"0%")&amp;+")",IF(AND($C21&lt;&gt;"",$G21&lt;$F21),"Meets/exceeds target",IF(AND($G21&lt;$B21,G$45=0),"Off target",IF($G21&lt;$B21,"Off target (more than "&amp;+TEXT(G$45,"0%")&amp;+")",IF(AND($G21&gt;=$B21,$G21&lt;=$F21),"Near target (within "&amp;+TEXT(G$45,"0%")&amp;+")",IF($G21&gt;$F21,"Meets/exceeds target",""))))))))))</f>
        <v/>
      </c>
      <c r="I21" s="209" t="str">
        <f>IF(D21="","",IF(VLOOKUP($D21,KPI,I$2,FALSE)=0,0,IF(ISNUMBER(VLOOKUP($D21,KPI,I$2,FALSE))=FALSE,0,VLOOKUP($D21,KPI,I$2,FALSE))))</f>
        <v/>
      </c>
      <c r="J21" s="215" t="str">
        <f>IF(D21="","",IF((VLOOKUP($D21,KPI,J$2,FALSE))="","",VLOOKUP($D21,KPI,J$2,FALSE)))</f>
        <v/>
      </c>
      <c r="K21" s="216"/>
      <c r="L21" s="137"/>
    </row>
    <row r="22" spans="2:15" s="85" customFormat="1" ht="15.75" customHeight="1">
      <c r="B22" s="229"/>
      <c r="C22" s="227"/>
      <c r="D22" s="205"/>
      <c r="E22" s="206"/>
      <c r="F22" s="210"/>
      <c r="G22" s="213"/>
      <c r="H22" s="222"/>
      <c r="I22" s="210"/>
      <c r="J22" s="217"/>
      <c r="K22" s="218"/>
      <c r="L22" s="137"/>
    </row>
    <row r="23" spans="2:15" s="85" customFormat="1">
      <c r="B23" s="230"/>
      <c r="C23" s="227"/>
      <c r="D23" s="207"/>
      <c r="E23" s="208"/>
      <c r="F23" s="211"/>
      <c r="G23" s="214"/>
      <c r="H23" s="223"/>
      <c r="I23" s="211"/>
      <c r="J23" s="219"/>
      <c r="K23" s="220"/>
      <c r="L23" s="137"/>
    </row>
    <row r="24" spans="2:15" s="85" customFormat="1" ht="15.75" customHeight="1">
      <c r="B24" s="228" t="e">
        <f>IF(C24="",ROUND(F24-(+F24*G$45),2),ROUND(F24+(+F24*G$45),2))</f>
        <v>#VALUE!</v>
      </c>
      <c r="C24" s="227" t="str">
        <f>IF(+'Data Entry'!D24="","",'Data Entry'!D24)</f>
        <v/>
      </c>
      <c r="D24" s="203" t="str">
        <f>IF(+'Data Entry'!C24="","",'Data Entry'!C24)</f>
        <v/>
      </c>
      <c r="E24" s="204"/>
      <c r="F24" s="209" t="str">
        <f>IF(D24="","",IF(VLOOKUP($D24,KPI,F$2,FALSE)=0,0,IF(ISNUMBER(VLOOKUP($D24,KPI,F$2,FALSE))=FALSE,0,VLOOKUP($D24,KPI,F$2,FALSE))))</f>
        <v/>
      </c>
      <c r="G24" s="212" t="str">
        <f>IF(D24="","",IF(VLOOKUP($D24,KPI,G$2,FALSE)=0,0,IF(ISNUMBER(VLOOKUP($D24,KPI,G$2,FALSE))=FALSE,0,VLOOKUP($D24,KPI,G$2,FALSE))))</f>
        <v/>
      </c>
      <c r="H24" s="221" t="str">
        <f>IF($D24="","",IF(G24=F24,"Meets/exceeds target",IF(AND($C24&lt;&gt;"",$G24&gt;$B24,G$45=0),"Off target",IF(AND($C24&lt;&gt;"",$G24&gt;$B24),"Off target (more than "&amp;+TEXT(G$45,"0%")&amp;+")",IF(AND($C24&lt;&gt;"",$G24&gt;F24,$G24&lt;=$B24),"Near target (within "&amp;+TEXT(G$45,"0%")&amp;+")",IF(AND($C24&lt;&gt;"",$G24&lt;$F24),"Meets/exceeds target",IF(AND($G24&lt;$B24,G$45=0),"Off target",IF($G24&lt;$B24,"Off target (more than "&amp;+TEXT(G$45,"0%")&amp;+")",IF(AND($G24&gt;=$B24,$G24&lt;=$F24),"Near target (within "&amp;+TEXT(G$45,"0%")&amp;+")",IF($G24&gt;$F24,"Meets/exceeds target",""))))))))))</f>
        <v/>
      </c>
      <c r="I24" s="209" t="str">
        <f>IF(D24="","",IF(VLOOKUP($D24,KPI,I$2,FALSE)=0,0,IF(ISNUMBER(VLOOKUP($D24,KPI,I$2,FALSE))=FALSE,0,VLOOKUP($D24,KPI,I$2,FALSE))))</f>
        <v/>
      </c>
      <c r="J24" s="215" t="str">
        <f>IF(D24="","",IF((VLOOKUP($D24,KPI,J$2,FALSE))="","",VLOOKUP($D24,KPI,J$2,FALSE)))</f>
        <v/>
      </c>
      <c r="K24" s="216"/>
      <c r="L24" s="137"/>
    </row>
    <row r="25" spans="2:15" s="85" customFormat="1" ht="15.75" customHeight="1">
      <c r="B25" s="229"/>
      <c r="C25" s="227"/>
      <c r="D25" s="205"/>
      <c r="E25" s="206"/>
      <c r="F25" s="210"/>
      <c r="G25" s="213"/>
      <c r="H25" s="222"/>
      <c r="I25" s="210"/>
      <c r="J25" s="217"/>
      <c r="K25" s="218"/>
      <c r="L25" s="137"/>
    </row>
    <row r="26" spans="2:15" s="85" customFormat="1">
      <c r="B26" s="230"/>
      <c r="C26" s="227"/>
      <c r="D26" s="207"/>
      <c r="E26" s="208"/>
      <c r="F26" s="211"/>
      <c r="G26" s="214"/>
      <c r="H26" s="223"/>
      <c r="I26" s="211"/>
      <c r="J26" s="219"/>
      <c r="K26" s="220"/>
      <c r="L26" s="137"/>
    </row>
    <row r="27" spans="2:15" s="85" customFormat="1" ht="15.75" customHeight="1">
      <c r="B27" s="228" t="e">
        <f>IF(C27="",ROUND(F27-(+F27*G$45),2),ROUND(F27+(+F27*G$45),2))</f>
        <v>#VALUE!</v>
      </c>
      <c r="C27" s="227" t="str">
        <f>IF(+'Data Entry'!D27="","",'Data Entry'!D27)</f>
        <v/>
      </c>
      <c r="D27" s="203" t="str">
        <f>IF(+'Data Entry'!C27="","",'Data Entry'!C27)</f>
        <v/>
      </c>
      <c r="E27" s="204"/>
      <c r="F27" s="209" t="str">
        <f>IF(D27="","",IF(VLOOKUP($D27,KPI,F$2,FALSE)=0,0,IF(ISNUMBER(VLOOKUP($D27,KPI,F$2,FALSE))=FALSE,0,VLOOKUP($D27,KPI,F$2,FALSE))))</f>
        <v/>
      </c>
      <c r="G27" s="212" t="str">
        <f>IF(D27="","",IF(VLOOKUP($D27,KPI,G$2,FALSE)=0,0,IF(ISNUMBER(VLOOKUP($D27,KPI,G$2,FALSE))=FALSE,0,VLOOKUP($D27,KPI,G$2,FALSE))))</f>
        <v/>
      </c>
      <c r="H27" s="221" t="str">
        <f>IF($D27="","",IF(G27=F27,"Meets/exceeds target",IF(AND($C27&lt;&gt;"",$G27&gt;$B27,G$45=0),"Off target",IF(AND($C27&lt;&gt;"",$G27&gt;$B27),"Off target (more than "&amp;+TEXT(G$45,"0%")&amp;+")",IF(AND($C27&lt;&gt;"",$G27&gt;F27,$G27&lt;=$B27),"Near target (within "&amp;+TEXT(G$45,"0%")&amp;+")",IF(AND($C27&lt;&gt;"",$G27&lt;$F27),"Meets/exceeds target",IF(AND($G27&lt;$B27,G$45=0),"Off target",IF($G27&lt;$B27,"Off target (more than "&amp;+TEXT(G$45,"0%")&amp;+")",IF(AND($G27&gt;=$B27,$G27&lt;=$F27),"Near target (within "&amp;+TEXT(G$45,"0%")&amp;+")",IF($G27&gt;$F27,"Meets/exceeds target",""))))))))))</f>
        <v/>
      </c>
      <c r="I27" s="209" t="str">
        <f>IF(D27="","",IF(VLOOKUP($D27,KPI,I$2,FALSE)=0,0,IF(ISNUMBER(VLOOKUP($D27,KPI,I$2,FALSE))=FALSE,0,VLOOKUP($D27,KPI,I$2,FALSE))))</f>
        <v/>
      </c>
      <c r="J27" s="215" t="str">
        <f>IF(D27="","",IF((VLOOKUP($D27,KPI,J$2,FALSE))="","",VLOOKUP($D27,KPI,J$2,FALSE)))</f>
        <v/>
      </c>
      <c r="K27" s="216"/>
      <c r="L27" s="137"/>
    </row>
    <row r="28" spans="2:15" s="85" customFormat="1" ht="15.75" customHeight="1">
      <c r="B28" s="229"/>
      <c r="C28" s="227"/>
      <c r="D28" s="205"/>
      <c r="E28" s="206"/>
      <c r="F28" s="210"/>
      <c r="G28" s="213"/>
      <c r="H28" s="222"/>
      <c r="I28" s="210"/>
      <c r="J28" s="217"/>
      <c r="K28" s="218"/>
      <c r="L28" s="137"/>
    </row>
    <row r="29" spans="2:15" s="85" customFormat="1">
      <c r="B29" s="230"/>
      <c r="C29" s="227"/>
      <c r="D29" s="207"/>
      <c r="E29" s="208"/>
      <c r="F29" s="211"/>
      <c r="G29" s="214"/>
      <c r="H29" s="223"/>
      <c r="I29" s="211"/>
      <c r="J29" s="219"/>
      <c r="K29" s="220"/>
      <c r="L29" s="137"/>
    </row>
    <row r="30" spans="2:15" s="85" customFormat="1" ht="15.75" customHeight="1">
      <c r="B30" s="228" t="e">
        <f>IF(C30="",ROUND(F30-(+F30*G$45),2),ROUND(F30+(+F30*G$45),2))</f>
        <v>#VALUE!</v>
      </c>
      <c r="C30" s="227" t="str">
        <f>IF(+'Data Entry'!D30="","",'Data Entry'!D30)</f>
        <v/>
      </c>
      <c r="D30" s="203" t="str">
        <f>IF(+'Data Entry'!C30="","",'Data Entry'!C30)</f>
        <v/>
      </c>
      <c r="E30" s="204"/>
      <c r="F30" s="209" t="str">
        <f>IF(D30="","",IF(VLOOKUP($D30,KPI,F$2,FALSE)=0,0,IF(ISNUMBER(VLOOKUP($D30,KPI,F$2,FALSE))=FALSE,0,VLOOKUP($D30,KPI,F$2,FALSE))))</f>
        <v/>
      </c>
      <c r="G30" s="212" t="str">
        <f>IF(D30="","",IF(VLOOKUP($D30,KPI,G$2,FALSE)=0,0,IF(ISNUMBER(VLOOKUP($D30,KPI,G$2,FALSE))=FALSE,0,VLOOKUP($D30,KPI,G$2,FALSE))))</f>
        <v/>
      </c>
      <c r="H30" s="221" t="str">
        <f>IF($D30="","",IF(G30=F30,"Meets/exceeds target",IF(AND($C30&lt;&gt;"",$G30&gt;$B30,G$45=0),"Off target",IF(AND($C30&lt;&gt;"",$G30&gt;$B30),"Off target (more than "&amp;+TEXT(G$45,"0%")&amp;+")",IF(AND($C30&lt;&gt;"",$G30&gt;F30,$G30&lt;=$B30),"Near target (within "&amp;+TEXT(G$45,"0%")&amp;+")",IF(AND($C30&lt;&gt;"",$G30&lt;$F30),"Meets/exceeds target",IF(AND($G30&lt;$B30,G$45=0),"Off target",IF($G30&lt;$B30,"Off target (more than "&amp;+TEXT(G$45,"0%")&amp;+")",IF(AND($G30&gt;=$B30,$G30&lt;=$F30),"Near target (within "&amp;+TEXT(G$45,"0%")&amp;+")",IF($G30&gt;$F30,"Meets/exceeds target",""))))))))))</f>
        <v/>
      </c>
      <c r="I30" s="209" t="str">
        <f>IF(D30="","",IF(VLOOKUP($D30,KPI,I$2,FALSE)=0,0,IF(ISNUMBER(VLOOKUP($D30,KPI,I$2,FALSE))=FALSE,0,VLOOKUP($D30,KPI,I$2,FALSE))))</f>
        <v/>
      </c>
      <c r="J30" s="215" t="str">
        <f>IF(D30="","",IF((VLOOKUP($D30,KPI,J$2,FALSE))="","",VLOOKUP($D30,KPI,J$2,FALSE)))</f>
        <v/>
      </c>
      <c r="K30" s="216"/>
      <c r="L30" s="137"/>
    </row>
    <row r="31" spans="2:15" s="85" customFormat="1" ht="15.75" customHeight="1">
      <c r="B31" s="229"/>
      <c r="C31" s="227"/>
      <c r="D31" s="205"/>
      <c r="E31" s="206"/>
      <c r="F31" s="210"/>
      <c r="G31" s="213"/>
      <c r="H31" s="222"/>
      <c r="I31" s="210"/>
      <c r="J31" s="217"/>
      <c r="K31" s="218"/>
      <c r="L31" s="137"/>
    </row>
    <row r="32" spans="2:15" s="85" customFormat="1">
      <c r="B32" s="230"/>
      <c r="C32" s="227"/>
      <c r="D32" s="207"/>
      <c r="E32" s="208"/>
      <c r="F32" s="211"/>
      <c r="G32" s="214"/>
      <c r="H32" s="223"/>
      <c r="I32" s="211"/>
      <c r="J32" s="219"/>
      <c r="K32" s="220"/>
      <c r="L32" s="137"/>
    </row>
    <row r="33" spans="2:12" s="85" customFormat="1" ht="15.75" customHeight="1">
      <c r="B33" s="228" t="e">
        <f>IF(C33="",ROUND(F33-(+F33*G$45),2),ROUND(F33+(+F33*G$45),2))</f>
        <v>#VALUE!</v>
      </c>
      <c r="C33" s="227" t="str">
        <f>IF(+'Data Entry'!D33="","",'Data Entry'!D33)</f>
        <v/>
      </c>
      <c r="D33" s="203" t="str">
        <f>IF(+'Data Entry'!C33="","",'Data Entry'!C33)</f>
        <v/>
      </c>
      <c r="E33" s="204"/>
      <c r="F33" s="209" t="str">
        <f>IF(D33="","",IF(VLOOKUP($D33,KPI,F$2,FALSE)=0,0,IF(ISNUMBER(VLOOKUP($D33,KPI,F$2,FALSE))=FALSE,0,VLOOKUP($D33,KPI,F$2,FALSE))))</f>
        <v/>
      </c>
      <c r="G33" s="212" t="str">
        <f>IF(D33="","",IF(VLOOKUP($D33,KPI,G$2,FALSE)=0,0,IF(ISNUMBER(VLOOKUP($D33,KPI,G$2,FALSE))=FALSE,0,VLOOKUP($D33,KPI,G$2,FALSE))))</f>
        <v/>
      </c>
      <c r="H33" s="221" t="str">
        <f>IF($D33="","",IF(G33=F33,"Meets/exceeds target",IF(AND($C33&lt;&gt;"",$G33&gt;$B33,G$45=0),"Off target",IF(AND($C33&lt;&gt;"",$G33&gt;$B33),"Off target (more than "&amp;+TEXT(G$45,"0%")&amp;+")",IF(AND($C33&lt;&gt;"",$G33&gt;F33,$G33&lt;=$B33),"Near target (within "&amp;+TEXT(G$45,"0%")&amp;+")",IF(AND($C33&lt;&gt;"",$G33&lt;$F33),"Meets/exceeds target",IF(AND($G33&lt;$B33,G$45=0),"Off target",IF($G33&lt;$B33,"Off target (more than "&amp;+TEXT(G$45,"0%")&amp;+")",IF(AND($G33&gt;=$B33,$G33&lt;=$F33),"Near target (within "&amp;+TEXT(G$45,"0%")&amp;+")",IF($G33&gt;$F33,"Meets/exceeds target",""))))))))))</f>
        <v/>
      </c>
      <c r="I33" s="209" t="str">
        <f>IF(D33="","",IF(VLOOKUP($D33,KPI,I$2,FALSE)=0,0,IF(ISNUMBER(VLOOKUP($D33,KPI,I$2,FALSE))=FALSE,0,VLOOKUP($D33,KPI,I$2,FALSE))))</f>
        <v/>
      </c>
      <c r="J33" s="215" t="str">
        <f>IF(D33="","",IF((VLOOKUP($D33,KPI,J$2,FALSE))="","",VLOOKUP($D33,KPI,J$2,FALSE)))</f>
        <v/>
      </c>
      <c r="K33" s="216"/>
      <c r="L33" s="137"/>
    </row>
    <row r="34" spans="2:12" s="85" customFormat="1" ht="15.75" customHeight="1">
      <c r="B34" s="229"/>
      <c r="C34" s="227"/>
      <c r="D34" s="205"/>
      <c r="E34" s="206"/>
      <c r="F34" s="210"/>
      <c r="G34" s="213"/>
      <c r="H34" s="222"/>
      <c r="I34" s="210"/>
      <c r="J34" s="217"/>
      <c r="K34" s="218"/>
      <c r="L34" s="137"/>
    </row>
    <row r="35" spans="2:12" s="85" customFormat="1">
      <c r="B35" s="230"/>
      <c r="C35" s="227"/>
      <c r="D35" s="207"/>
      <c r="E35" s="208"/>
      <c r="F35" s="211"/>
      <c r="G35" s="214"/>
      <c r="H35" s="223"/>
      <c r="I35" s="211"/>
      <c r="J35" s="219"/>
      <c r="K35" s="220"/>
      <c r="L35" s="137"/>
    </row>
    <row r="36" spans="2:12" s="85" customFormat="1" ht="15.75" customHeight="1">
      <c r="B36" s="228" t="e">
        <f>IF(C36="",ROUND(F36-(+F36*G$45),2),ROUND(F36+(+F36*G$45),2))</f>
        <v>#VALUE!</v>
      </c>
      <c r="C36" s="227" t="str">
        <f>IF(+'Data Entry'!D36="","",'Data Entry'!D36)</f>
        <v/>
      </c>
      <c r="D36" s="203" t="str">
        <f>IF(+'Data Entry'!C36="","",'Data Entry'!C36)</f>
        <v/>
      </c>
      <c r="E36" s="204"/>
      <c r="F36" s="209" t="str">
        <f>IF(D36="","",IF(VLOOKUP($D36,KPI,F$2,FALSE)=0,0,IF(ISNUMBER(VLOOKUP($D36,KPI,F$2,FALSE))=FALSE,0,VLOOKUP($D36,KPI,F$2,FALSE))))</f>
        <v/>
      </c>
      <c r="G36" s="212" t="str">
        <f>IF(D36="","",IF(VLOOKUP($D36,KPI,G$2,FALSE)=0,0,IF(ISNUMBER(VLOOKUP($D36,KPI,G$2,FALSE))=FALSE,0,VLOOKUP($D36,KPI,G$2,FALSE))))</f>
        <v/>
      </c>
      <c r="H36" s="221" t="str">
        <f>IF($D36="","",IF(G36=F36,"Meets/exceeds target",IF(AND($C36&lt;&gt;"",$G36&gt;$B36,G$45=0),"Off target",IF(AND($C36&lt;&gt;"",$G36&gt;$B36),"Off target (more than "&amp;+TEXT(G$45,"0%")&amp;+")",IF(AND($C36&lt;&gt;"",$G36&gt;F36,$G36&lt;=$B36),"Near target (within "&amp;+TEXT(G$45,"0%")&amp;+")",IF(AND($C36&lt;&gt;"",$G36&lt;$F36),"Meets/exceeds target",IF(AND($G36&lt;$B36,G$45=0),"Off target",IF($G36&lt;$B36,"Off target (more than "&amp;+TEXT(G$45,"0%")&amp;+")",IF(AND($G36&gt;=$B36,$G36&lt;=$F36),"Near target (within "&amp;+TEXT(G$45,"0%")&amp;+")",IF($G36&gt;$F36,"Meets/exceeds target",""))))))))))</f>
        <v/>
      </c>
      <c r="I36" s="209" t="str">
        <f>IF(D36="","",IF(VLOOKUP($D36,KPI,I$2,FALSE)=0,0,IF(ISNUMBER(VLOOKUP($D36,KPI,I$2,FALSE))=FALSE,0,VLOOKUP($D36,KPI,I$2,FALSE))))</f>
        <v/>
      </c>
      <c r="J36" s="215" t="str">
        <f>IF(D36="","",IF((VLOOKUP($D36,KPI,J$2,FALSE))="","",VLOOKUP($D36,KPI,J$2,FALSE)))</f>
        <v/>
      </c>
      <c r="K36" s="216"/>
      <c r="L36" s="137"/>
    </row>
    <row r="37" spans="2:12" s="85" customFormat="1" ht="15.75" customHeight="1">
      <c r="B37" s="229"/>
      <c r="C37" s="227"/>
      <c r="D37" s="205"/>
      <c r="E37" s="206"/>
      <c r="F37" s="210"/>
      <c r="G37" s="213"/>
      <c r="H37" s="222"/>
      <c r="I37" s="210"/>
      <c r="J37" s="217"/>
      <c r="K37" s="218"/>
      <c r="L37" s="137"/>
    </row>
    <row r="38" spans="2:12" s="85" customFormat="1">
      <c r="B38" s="230"/>
      <c r="C38" s="227"/>
      <c r="D38" s="207"/>
      <c r="E38" s="208"/>
      <c r="F38" s="211"/>
      <c r="G38" s="214"/>
      <c r="H38" s="223"/>
      <c r="I38" s="211"/>
      <c r="J38" s="219"/>
      <c r="K38" s="220"/>
      <c r="L38" s="137"/>
    </row>
    <row r="39" spans="2:12" s="85" customFormat="1" ht="6" customHeight="1">
      <c r="C39" s="128"/>
      <c r="D39" s="91"/>
      <c r="E39" s="91"/>
      <c r="F39" s="92"/>
      <c r="G39" s="93"/>
      <c r="H39" s="92"/>
      <c r="I39" s="94"/>
      <c r="J39" s="95"/>
      <c r="K39" s="95"/>
      <c r="L39" s="139"/>
    </row>
    <row r="40" spans="2:12" s="85" customFormat="1" ht="12" customHeight="1">
      <c r="C40" s="128"/>
      <c r="D40" s="224"/>
      <c r="E40" s="224"/>
      <c r="F40" s="224"/>
      <c r="G40" s="96"/>
      <c r="H40" s="97" t="s">
        <v>2</v>
      </c>
      <c r="I40" s="98"/>
      <c r="J40" s="98"/>
      <c r="K40" s="98"/>
      <c r="L40" s="140"/>
    </row>
    <row r="41" spans="2:12" s="85" customFormat="1" ht="12" customHeight="1">
      <c r="C41" s="128"/>
      <c r="D41" s="224"/>
      <c r="E41" s="224"/>
      <c r="F41" s="224"/>
      <c r="G41" s="99"/>
      <c r="H41" s="100" t="s">
        <v>44</v>
      </c>
      <c r="I41" s="98"/>
      <c r="J41" s="98"/>
      <c r="K41" s="98"/>
      <c r="L41" s="141"/>
    </row>
    <row r="42" spans="2:12" s="85" customFormat="1" ht="12" customHeight="1">
      <c r="C42" s="128"/>
      <c r="D42" s="224"/>
      <c r="E42" s="224"/>
      <c r="F42" s="224"/>
      <c r="G42" s="101"/>
      <c r="H42" s="100" t="s">
        <v>45</v>
      </c>
      <c r="I42" s="98"/>
      <c r="J42" s="98"/>
      <c r="K42" s="98"/>
      <c r="L42" s="140"/>
    </row>
    <row r="43" spans="2:12" s="85" customFormat="1" ht="12" customHeight="1">
      <c r="C43" s="128"/>
      <c r="D43" s="224"/>
      <c r="E43" s="224"/>
      <c r="F43" s="224"/>
      <c r="G43" s="102"/>
      <c r="H43" s="103" t="s">
        <v>46</v>
      </c>
      <c r="I43" s="98"/>
      <c r="J43" s="98"/>
      <c r="K43" s="98"/>
      <c r="L43" s="140"/>
    </row>
    <row r="44" spans="2:12" s="85" customFormat="1" ht="3.75" customHeight="1">
      <c r="C44" s="127"/>
      <c r="D44" s="224"/>
      <c r="E44" s="224"/>
      <c r="F44" s="224"/>
      <c r="G44" s="104"/>
      <c r="H44" s="105"/>
      <c r="I44" s="98"/>
      <c r="J44" s="98"/>
      <c r="K44" s="98"/>
      <c r="L44" s="140"/>
    </row>
    <row r="45" spans="2:12" s="85" customFormat="1" ht="15.75" customHeight="1">
      <c r="C45" s="129" t="s">
        <v>30</v>
      </c>
      <c r="D45" s="224"/>
      <c r="E45" s="224"/>
      <c r="F45" s="224"/>
      <c r="G45" s="106">
        <f>+'Data Entry'!I3</f>
        <v>0</v>
      </c>
      <c r="H45" s="225" t="s">
        <v>48</v>
      </c>
      <c r="I45" s="226"/>
      <c r="J45" s="107"/>
      <c r="K45" s="107"/>
      <c r="L45" s="140"/>
    </row>
    <row r="46" spans="2:12" s="85" customFormat="1" ht="6" customHeight="1">
      <c r="C46" s="127"/>
      <c r="D46" s="224"/>
      <c r="E46" s="224"/>
      <c r="F46" s="224"/>
      <c r="G46" s="104"/>
      <c r="H46" s="104"/>
      <c r="I46" s="98"/>
      <c r="J46" s="98"/>
      <c r="K46" s="98"/>
      <c r="L46" s="138"/>
    </row>
    <row r="47" spans="2:12" s="85" customFormat="1" ht="12.2" customHeight="1">
      <c r="C47" s="130"/>
      <c r="D47" s="131"/>
      <c r="E47" s="131"/>
      <c r="F47" s="131"/>
      <c r="G47" s="131"/>
      <c r="H47" s="131"/>
      <c r="I47" s="131"/>
      <c r="J47" s="131"/>
      <c r="K47" s="131"/>
      <c r="L47" s="132"/>
    </row>
    <row r="48" spans="2:12" s="85" customFormat="1"/>
    <row r="49" spans="7:7" s="85" customFormat="1"/>
    <row r="50" spans="7:7" s="85" customFormat="1">
      <c r="G50" s="88"/>
    </row>
    <row r="51" spans="7:7" s="85" customFormat="1"/>
    <row r="52" spans="7:7" s="85" customFormat="1"/>
    <row r="53" spans="7:7" s="85" customFormat="1"/>
    <row r="54" spans="7:7" s="85" customFormat="1"/>
    <row r="55" spans="7:7" s="85" customFormat="1"/>
    <row r="56" spans="7:7" s="85" customFormat="1"/>
    <row r="57" spans="7:7" s="85" customFormat="1"/>
    <row r="58" spans="7:7" s="85" customFormat="1"/>
    <row r="59" spans="7:7" s="85" customFormat="1"/>
    <row r="60" spans="7:7" s="85" customFormat="1"/>
    <row r="61" spans="7:7" s="85" customFormat="1"/>
    <row r="62" spans="7:7" s="85" customFormat="1"/>
    <row r="63" spans="7:7" s="85" customFormat="1"/>
    <row r="64" spans="7:7" s="85" customFormat="1"/>
    <row r="65" s="85" customFormat="1"/>
    <row r="66" s="85" customFormat="1"/>
    <row r="67" s="85" customFormat="1"/>
    <row r="68" s="85" customFormat="1"/>
    <row r="69" s="85" customFormat="1"/>
    <row r="70" s="85" customFormat="1"/>
    <row r="71" s="85" customFormat="1"/>
    <row r="72" s="85" customFormat="1"/>
    <row r="73" s="85" customFormat="1"/>
    <row r="74" s="85" customFormat="1"/>
    <row r="75" s="85" customFormat="1"/>
    <row r="76" s="85" customFormat="1"/>
    <row r="77" s="85" customFormat="1"/>
    <row r="78" s="85" customFormat="1"/>
    <row r="79" s="85" customFormat="1"/>
    <row r="80" s="85" customFormat="1"/>
    <row r="81" s="85" customFormat="1"/>
    <row r="82" s="85" customFormat="1"/>
    <row r="83" s="85" customFormat="1"/>
    <row r="84" s="85" customFormat="1"/>
    <row r="85" s="85" customFormat="1"/>
    <row r="86" s="85" customFormat="1"/>
    <row r="87" s="85" customFormat="1"/>
    <row r="88" s="85" customFormat="1"/>
    <row r="89" s="85" customFormat="1"/>
    <row r="90" s="85" customFormat="1"/>
    <row r="91" s="85" customFormat="1"/>
    <row r="92" s="85" customFormat="1"/>
    <row r="93" s="85" customFormat="1"/>
    <row r="94" s="85" customFormat="1"/>
    <row r="95" s="85" customFormat="1"/>
    <row r="96" s="85" customFormat="1"/>
    <row r="97" s="85" customFormat="1"/>
    <row r="98" s="85" customFormat="1"/>
    <row r="99" s="85" customFormat="1"/>
    <row r="100" s="85" customFormat="1"/>
    <row r="101" s="85" customFormat="1"/>
    <row r="102" s="85" customFormat="1"/>
    <row r="103" s="85" customFormat="1"/>
    <row r="104" s="85" customFormat="1"/>
    <row r="105" s="85" customFormat="1"/>
    <row r="106" s="85" customFormat="1"/>
    <row r="107" s="85" customFormat="1"/>
    <row r="108" s="85" customFormat="1"/>
    <row r="109" s="85" customFormat="1"/>
    <row r="110" s="85" customFormat="1"/>
    <row r="111" s="85" customFormat="1"/>
    <row r="112" s="85" customFormat="1"/>
    <row r="113" s="85" customFormat="1"/>
    <row r="114" s="85" customFormat="1"/>
    <row r="115" s="85" customFormat="1"/>
    <row r="116" s="85" customFormat="1"/>
    <row r="117" s="85" customFormat="1"/>
    <row r="118" s="85" customFormat="1"/>
    <row r="119" s="85" customFormat="1"/>
    <row r="120" s="85" customFormat="1"/>
    <row r="121" s="85" customFormat="1"/>
    <row r="122" s="85" customFormat="1"/>
    <row r="123" s="85" customFormat="1"/>
    <row r="124" s="85" customFormat="1"/>
    <row r="125" s="85" customFormat="1"/>
    <row r="126" s="85" customFormat="1"/>
    <row r="127" s="85" customFormat="1"/>
    <row r="128" s="85" customFormat="1"/>
    <row r="129" s="85" customFormat="1"/>
    <row r="130" s="85" customFormat="1"/>
    <row r="131" s="85" customFormat="1"/>
    <row r="132" s="85" customFormat="1"/>
    <row r="133" s="85" customFormat="1"/>
    <row r="134" s="85" customFormat="1"/>
    <row r="135" s="85" customFormat="1"/>
    <row r="136" s="85" customFormat="1"/>
    <row r="137" s="85" customFormat="1"/>
    <row r="138" s="85" customFormat="1"/>
    <row r="139" s="85" customFormat="1"/>
    <row r="140" s="85" customFormat="1"/>
    <row r="141" s="85" customFormat="1"/>
    <row r="142" s="85" customFormat="1"/>
    <row r="143" s="85" customFormat="1"/>
    <row r="144" s="85" customFormat="1"/>
    <row r="145" s="85" customFormat="1"/>
    <row r="146" s="85" customFormat="1"/>
    <row r="147" s="85" customFormat="1"/>
    <row r="148" s="85" customFormat="1"/>
    <row r="149" s="85" customFormat="1"/>
    <row r="150" s="85" customFormat="1"/>
    <row r="151" s="85" customFormat="1"/>
    <row r="152" s="85" customFormat="1"/>
    <row r="153" s="85" customFormat="1"/>
    <row r="154" s="85" customFormat="1"/>
    <row r="155" s="85" customFormat="1"/>
    <row r="156" s="85" customFormat="1"/>
    <row r="157" s="85" customFormat="1"/>
    <row r="158" s="85" customFormat="1"/>
    <row r="159" s="85" customFormat="1"/>
    <row r="160" s="85" customFormat="1"/>
    <row r="161" s="85" customFormat="1"/>
    <row r="162" s="85" customFormat="1"/>
    <row r="163" s="85" customFormat="1"/>
    <row r="164" s="85" customFormat="1"/>
    <row r="165" s="85" customFormat="1"/>
    <row r="166" s="85" customFormat="1"/>
    <row r="167" s="85" customFormat="1"/>
    <row r="168" s="85" customFormat="1"/>
    <row r="169" s="85" customFormat="1"/>
    <row r="170" s="85" customFormat="1"/>
    <row r="171" s="85" customFormat="1"/>
    <row r="172" s="85" customFormat="1"/>
    <row r="173" s="85" customFormat="1"/>
    <row r="174" s="85" customFormat="1"/>
    <row r="175" s="85" customFormat="1"/>
    <row r="176" s="85" customFormat="1"/>
    <row r="177" s="85" customFormat="1"/>
    <row r="178" s="85" customFormat="1"/>
    <row r="179" s="85" customFormat="1"/>
    <row r="180" s="85" customFormat="1"/>
    <row r="181" s="85" customFormat="1"/>
    <row r="182" s="85" customFormat="1"/>
    <row r="183" s="85" customFormat="1"/>
    <row r="184" s="85" customFormat="1"/>
    <row r="185" s="85" customFormat="1"/>
    <row r="186" s="85" customFormat="1"/>
    <row r="187" s="85" customFormat="1"/>
    <row r="188" s="85" customFormat="1"/>
    <row r="189" s="85" customFormat="1"/>
    <row r="190" s="85" customFormat="1"/>
    <row r="191" s="85" customFormat="1"/>
    <row r="192" s="85" customFormat="1"/>
    <row r="193" s="85" customFormat="1"/>
    <row r="194" s="85" customFormat="1"/>
    <row r="195" s="85" customFormat="1"/>
    <row r="196" s="85" customFormat="1"/>
    <row r="197" s="85" customFormat="1"/>
    <row r="198" s="85" customFormat="1"/>
    <row r="199" s="85" customFormat="1"/>
    <row r="200" s="85" customFormat="1"/>
    <row r="201" s="85" customFormat="1"/>
    <row r="202" s="85" customFormat="1"/>
    <row r="203" s="85" customFormat="1"/>
    <row r="204" s="85" customFormat="1"/>
    <row r="205" s="85" customFormat="1"/>
  </sheetData>
  <sheetProtection formatCells="0"/>
  <dataConsolidate/>
  <mergeCells count="96">
    <mergeCell ref="B36:B38"/>
    <mergeCell ref="B21:B23"/>
    <mergeCell ref="B24:B26"/>
    <mergeCell ref="B27:B29"/>
    <mergeCell ref="B30:B32"/>
    <mergeCell ref="B33:B35"/>
    <mergeCell ref="B6:B8"/>
    <mergeCell ref="B9:B11"/>
    <mergeCell ref="B12:B14"/>
    <mergeCell ref="B15:B17"/>
    <mergeCell ref="B18:B20"/>
    <mergeCell ref="J30:K32"/>
    <mergeCell ref="J33:K35"/>
    <mergeCell ref="J36:K38"/>
    <mergeCell ref="H36:H38"/>
    <mergeCell ref="C6:C8"/>
    <mergeCell ref="C9:C11"/>
    <mergeCell ref="C12:C14"/>
    <mergeCell ref="C15:C17"/>
    <mergeCell ref="C18:C20"/>
    <mergeCell ref="C36:C38"/>
    <mergeCell ref="C21:C23"/>
    <mergeCell ref="C24:C26"/>
    <mergeCell ref="C27:C29"/>
    <mergeCell ref="C30:C32"/>
    <mergeCell ref="C33:C35"/>
    <mergeCell ref="D24:E26"/>
    <mergeCell ref="D40:F46"/>
    <mergeCell ref="D30:E32"/>
    <mergeCell ref="F30:F32"/>
    <mergeCell ref="I30:I32"/>
    <mergeCell ref="G30:G32"/>
    <mergeCell ref="H30:H32"/>
    <mergeCell ref="D33:E35"/>
    <mergeCell ref="F33:F35"/>
    <mergeCell ref="I33:I35"/>
    <mergeCell ref="G33:G35"/>
    <mergeCell ref="H33:H35"/>
    <mergeCell ref="D36:E38"/>
    <mergeCell ref="F36:F38"/>
    <mergeCell ref="I36:I38"/>
    <mergeCell ref="G36:G38"/>
    <mergeCell ref="H45:I45"/>
    <mergeCell ref="F24:F26"/>
    <mergeCell ref="I24:I26"/>
    <mergeCell ref="G24:G26"/>
    <mergeCell ref="J24:K26"/>
    <mergeCell ref="H24:H26"/>
    <mergeCell ref="D27:E29"/>
    <mergeCell ref="F27:F29"/>
    <mergeCell ref="I27:I29"/>
    <mergeCell ref="G27:G29"/>
    <mergeCell ref="J27:K29"/>
    <mergeCell ref="H27:H29"/>
    <mergeCell ref="D18:E20"/>
    <mergeCell ref="F18:F20"/>
    <mergeCell ref="I18:I20"/>
    <mergeCell ref="G18:G20"/>
    <mergeCell ref="J18:K20"/>
    <mergeCell ref="H18:H20"/>
    <mergeCell ref="D21:E23"/>
    <mergeCell ref="F21:F23"/>
    <mergeCell ref="I21:I23"/>
    <mergeCell ref="G21:G23"/>
    <mergeCell ref="J21:K23"/>
    <mergeCell ref="H21:H23"/>
    <mergeCell ref="D12:E14"/>
    <mergeCell ref="F12:F14"/>
    <mergeCell ref="I12:I14"/>
    <mergeCell ref="G12:G14"/>
    <mergeCell ref="J12:K14"/>
    <mergeCell ref="H12:H14"/>
    <mergeCell ref="D15:E17"/>
    <mergeCell ref="F15:F17"/>
    <mergeCell ref="I15:I17"/>
    <mergeCell ref="G15:G17"/>
    <mergeCell ref="J15:K17"/>
    <mergeCell ref="H15:H17"/>
    <mergeCell ref="D6:E8"/>
    <mergeCell ref="F6:F8"/>
    <mergeCell ref="I6:I8"/>
    <mergeCell ref="G6:G8"/>
    <mergeCell ref="J6:K8"/>
    <mergeCell ref="H6:H8"/>
    <mergeCell ref="D9:E11"/>
    <mergeCell ref="F9:F11"/>
    <mergeCell ref="I9:I11"/>
    <mergeCell ref="G9:G11"/>
    <mergeCell ref="J9:K11"/>
    <mergeCell ref="H9:H11"/>
    <mergeCell ref="C2:E2"/>
    <mergeCell ref="C3:E3"/>
    <mergeCell ref="C4:D4"/>
    <mergeCell ref="D5:E5"/>
    <mergeCell ref="J5:K5"/>
    <mergeCell ref="J4:L4"/>
  </mergeCells>
  <conditionalFormatting sqref="H9:H11">
    <cfRule type="containsText" dxfId="104" priority="31" operator="containsText" text="Meets/exceeds target">
      <formula>NOT(ISERROR(SEARCH("Meets/exceeds target",H9)))</formula>
    </cfRule>
    <cfRule type="beginsWith" dxfId="103" priority="32" operator="beginsWith" text="Near target">
      <formula>LEFT(H9,LEN("Near target"))="Near target"</formula>
    </cfRule>
    <cfRule type="containsText" dxfId="102" priority="33" operator="containsText" text="Off target">
      <formula>NOT(ISERROR(SEARCH("Off target",H9)))</formula>
    </cfRule>
  </conditionalFormatting>
  <conditionalFormatting sqref="H12:H14">
    <cfRule type="containsText" dxfId="101" priority="28" operator="containsText" text="Meets/exceeds target">
      <formula>NOT(ISERROR(SEARCH("Meets/exceeds target",H12)))</formula>
    </cfRule>
    <cfRule type="beginsWith" dxfId="100" priority="29" operator="beginsWith" text="Near target">
      <formula>LEFT(H12,LEN("Near target"))="Near target"</formula>
    </cfRule>
    <cfRule type="containsText" dxfId="99" priority="30" operator="containsText" text="Off target">
      <formula>NOT(ISERROR(SEARCH("Off target",H12)))</formula>
    </cfRule>
  </conditionalFormatting>
  <conditionalFormatting sqref="H15:H17">
    <cfRule type="containsText" dxfId="98" priority="25" operator="containsText" text="Meets/exceeds target">
      <formula>NOT(ISERROR(SEARCH("Meets/exceeds target",H15)))</formula>
    </cfRule>
    <cfRule type="beginsWith" dxfId="97" priority="26" operator="beginsWith" text="Near target">
      <formula>LEFT(H15,LEN("Near target"))="Near target"</formula>
    </cfRule>
    <cfRule type="containsText" dxfId="96" priority="27" operator="containsText" text="Off target">
      <formula>NOT(ISERROR(SEARCH("Off target",H15)))</formula>
    </cfRule>
  </conditionalFormatting>
  <conditionalFormatting sqref="H18:H20">
    <cfRule type="containsText" dxfId="95" priority="22" operator="containsText" text="Meets/exceeds target">
      <formula>NOT(ISERROR(SEARCH("Meets/exceeds target",H18)))</formula>
    </cfRule>
    <cfRule type="beginsWith" dxfId="94" priority="23" operator="beginsWith" text="Near target">
      <formula>LEFT(H18,LEN("Near target"))="Near target"</formula>
    </cfRule>
    <cfRule type="containsText" dxfId="93" priority="24" operator="containsText" text="Off target">
      <formula>NOT(ISERROR(SEARCH("Off target",H18)))</formula>
    </cfRule>
  </conditionalFormatting>
  <conditionalFormatting sqref="H21:H23">
    <cfRule type="containsText" dxfId="92" priority="19" operator="containsText" text="Meets/exceeds target">
      <formula>NOT(ISERROR(SEARCH("Meets/exceeds target",H21)))</formula>
    </cfRule>
    <cfRule type="beginsWith" dxfId="91" priority="20" operator="beginsWith" text="Near target">
      <formula>LEFT(H21,LEN("Near target"))="Near target"</formula>
    </cfRule>
    <cfRule type="containsText" dxfId="90" priority="21" operator="containsText" text="Off target">
      <formula>NOT(ISERROR(SEARCH("Off target",H21)))</formula>
    </cfRule>
  </conditionalFormatting>
  <conditionalFormatting sqref="H24:H26">
    <cfRule type="containsText" dxfId="89" priority="16" operator="containsText" text="Meets/exceeds target">
      <formula>NOT(ISERROR(SEARCH("Meets/exceeds target",H24)))</formula>
    </cfRule>
    <cfRule type="beginsWith" dxfId="88" priority="17" operator="beginsWith" text="Near target">
      <formula>LEFT(H24,LEN("Near target"))="Near target"</formula>
    </cfRule>
    <cfRule type="containsText" dxfId="87" priority="18" operator="containsText" text="Off target">
      <formula>NOT(ISERROR(SEARCH("Off target",H24)))</formula>
    </cfRule>
  </conditionalFormatting>
  <conditionalFormatting sqref="H27:H29">
    <cfRule type="containsText" dxfId="86" priority="13" operator="containsText" text="Meets/exceeds target">
      <formula>NOT(ISERROR(SEARCH("Meets/exceeds target",H27)))</formula>
    </cfRule>
    <cfRule type="beginsWith" dxfId="85" priority="14" operator="beginsWith" text="Near target">
      <formula>LEFT(H27,LEN("Near target"))="Near target"</formula>
    </cfRule>
    <cfRule type="containsText" dxfId="84" priority="15" operator="containsText" text="Off target">
      <formula>NOT(ISERROR(SEARCH("Off target",H27)))</formula>
    </cfRule>
  </conditionalFormatting>
  <conditionalFormatting sqref="H30:H32">
    <cfRule type="containsText" dxfId="83" priority="10" operator="containsText" text="Meets/exceeds target">
      <formula>NOT(ISERROR(SEARCH("Meets/exceeds target",H30)))</formula>
    </cfRule>
    <cfRule type="beginsWith" dxfId="82" priority="11" operator="beginsWith" text="Near target">
      <formula>LEFT(H30,LEN("Near target"))="Near target"</formula>
    </cfRule>
    <cfRule type="containsText" dxfId="81" priority="12" operator="containsText" text="Off target">
      <formula>NOT(ISERROR(SEARCH("Off target",H30)))</formula>
    </cfRule>
  </conditionalFormatting>
  <conditionalFormatting sqref="H33:H35">
    <cfRule type="containsText" dxfId="80" priority="7" operator="containsText" text="Meets/exceeds target">
      <formula>NOT(ISERROR(SEARCH("Meets/exceeds target",H33)))</formula>
    </cfRule>
    <cfRule type="beginsWith" dxfId="79" priority="8" operator="beginsWith" text="Near target">
      <formula>LEFT(H33,LEN("Near target"))="Near target"</formula>
    </cfRule>
    <cfRule type="containsText" dxfId="78" priority="9" operator="containsText" text="Off target">
      <formula>NOT(ISERROR(SEARCH("Off target",H33)))</formula>
    </cfRule>
  </conditionalFormatting>
  <conditionalFormatting sqref="H36:H38">
    <cfRule type="containsText" dxfId="77" priority="4" operator="containsText" text="Meets/exceeds target">
      <formula>NOT(ISERROR(SEARCH("Meets/exceeds target",H36)))</formula>
    </cfRule>
    <cfRule type="beginsWith" dxfId="76" priority="5" operator="beginsWith" text="Near target">
      <formula>LEFT(H36,LEN("Near target"))="Near target"</formula>
    </cfRule>
    <cfRule type="containsText" dxfId="75" priority="6" operator="containsText" text="Off target">
      <formula>NOT(ISERROR(SEARCH("Off target",H36)))</formula>
    </cfRule>
  </conditionalFormatting>
  <conditionalFormatting sqref="H6:H8">
    <cfRule type="containsText" dxfId="74" priority="1" operator="containsText" text="Meets/exceeds target">
      <formula>NOT(ISERROR(SEARCH("Meets/exceeds target",H6)))</formula>
    </cfRule>
    <cfRule type="beginsWith" dxfId="73" priority="2" operator="beginsWith" text="Near target">
      <formula>LEFT(H6,LEN("Near target"))="Near target"</formula>
    </cfRule>
    <cfRule type="containsText" dxfId="72" priority="3" operator="containsText" text="Off target">
      <formula>NOT(ISERROR(SEARCH("Off target",H6)))</formula>
    </cfRule>
  </conditionalFormatting>
  <printOptions horizontalCentered="1"/>
  <pageMargins left="0.2" right="0.2" top="0.5" bottom="0.5" header="0.05" footer="0.05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Lists!C4:C7</xm:f>
          </x14:formula1>
          <xm:sqref>E4</xm:sqref>
        </x14:dataValidation>
        <x14:dataValidation type="list" allowBlank="1" showInputMessage="1" showErrorMessage="1">
          <x14:formula1>
            <xm:f>Lists!C4:C8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7"/>
  <sheetViews>
    <sheetView zoomScale="85" zoomScaleNormal="85" zoomScaleSheetLayoutView="85" workbookViewId="0">
      <pane ySplit="5" topLeftCell="A33" activePane="bottomLeft" state="frozen"/>
      <selection activeCell="C15" sqref="C15:C17"/>
      <selection pane="bottomLeft" sqref="A1:XFD1048576"/>
    </sheetView>
  </sheetViews>
  <sheetFormatPr baseColWidth="10" defaultColWidth="9.140625" defaultRowHeight="16.5"/>
  <cols>
    <col min="1" max="1" width="1.85546875" style="60" customWidth="1"/>
    <col min="2" max="2" width="2.28515625" style="60" customWidth="1"/>
    <col min="3" max="3" width="41.28515625" style="62" bestFit="1" customWidth="1"/>
    <col min="4" max="4" width="19.85546875" style="62" customWidth="1"/>
    <col min="5" max="7" width="16.7109375" style="62" customWidth="1"/>
    <col min="8" max="8" width="29.85546875" style="62" customWidth="1"/>
    <col min="9" max="10" width="16.7109375" style="62" customWidth="1"/>
    <col min="11" max="11" width="27.140625" style="62" customWidth="1"/>
    <col min="12" max="13" width="16.7109375" style="62" customWidth="1"/>
    <col min="14" max="14" width="28.42578125" style="62" customWidth="1"/>
    <col min="15" max="16" width="16.7109375" style="62" customWidth="1"/>
    <col min="17" max="17" width="27.140625" style="62" customWidth="1"/>
    <col min="18" max="18" width="2.28515625" style="62" customWidth="1"/>
    <col min="19" max="38" width="9.140625" style="60"/>
    <col min="39" max="16384" width="9.140625" style="62"/>
  </cols>
  <sheetData>
    <row r="1" spans="1:38" ht="17.25" thickBot="1"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0"/>
    </row>
    <row r="2" spans="1:38" ht="15.75" hidden="1" customHeight="1"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0"/>
    </row>
    <row r="3" spans="1:38" s="60" customFormat="1" ht="38.25" customHeight="1" thickBot="1">
      <c r="B3" s="277" t="s">
        <v>31</v>
      </c>
      <c r="C3" s="278"/>
      <c r="D3" s="279" t="s">
        <v>36</v>
      </c>
      <c r="E3" s="280"/>
      <c r="F3" s="281"/>
      <c r="G3" s="282" t="s">
        <v>49</v>
      </c>
      <c r="H3" s="282"/>
      <c r="I3" s="63">
        <v>0.05</v>
      </c>
      <c r="J3" s="283"/>
      <c r="K3" s="284"/>
      <c r="L3" s="64"/>
      <c r="M3" s="64"/>
      <c r="N3" s="64"/>
      <c r="O3" s="64"/>
      <c r="P3" s="64"/>
      <c r="Q3" s="64"/>
      <c r="R3" s="65"/>
    </row>
    <row r="4" spans="1:38" s="69" customFormat="1" ht="27.75" customHeight="1">
      <c r="A4" s="66"/>
      <c r="B4" s="285"/>
      <c r="C4" s="286"/>
      <c r="D4" s="67"/>
      <c r="E4" s="67"/>
      <c r="F4" s="287" t="s">
        <v>19</v>
      </c>
      <c r="G4" s="288"/>
      <c r="H4" s="289"/>
      <c r="I4" s="290" t="s">
        <v>20</v>
      </c>
      <c r="J4" s="288"/>
      <c r="K4" s="289"/>
      <c r="L4" s="290" t="s">
        <v>21</v>
      </c>
      <c r="M4" s="288"/>
      <c r="N4" s="289"/>
      <c r="O4" s="290" t="s">
        <v>22</v>
      </c>
      <c r="P4" s="288"/>
      <c r="Q4" s="289"/>
      <c r="R4" s="68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</row>
    <row r="5" spans="1:38" s="60" customFormat="1" ht="42" customHeight="1">
      <c r="B5" s="70"/>
      <c r="C5" s="71" t="s">
        <v>0</v>
      </c>
      <c r="D5" s="72" t="s">
        <v>42</v>
      </c>
      <c r="E5" s="73" t="s">
        <v>28</v>
      </c>
      <c r="F5" s="74" t="s">
        <v>1</v>
      </c>
      <c r="G5" s="75" t="s">
        <v>27</v>
      </c>
      <c r="H5" s="76" t="s">
        <v>23</v>
      </c>
      <c r="I5" s="74" t="s">
        <v>1</v>
      </c>
      <c r="J5" s="75" t="s">
        <v>27</v>
      </c>
      <c r="K5" s="76" t="s">
        <v>23</v>
      </c>
      <c r="L5" s="74" t="s">
        <v>1</v>
      </c>
      <c r="M5" s="75" t="s">
        <v>27</v>
      </c>
      <c r="N5" s="76" t="s">
        <v>23</v>
      </c>
      <c r="O5" s="74" t="s">
        <v>1</v>
      </c>
      <c r="P5" s="75" t="s">
        <v>27</v>
      </c>
      <c r="Q5" s="76" t="s">
        <v>23</v>
      </c>
      <c r="R5" s="77"/>
    </row>
    <row r="6" spans="1:38" s="60" customFormat="1" ht="15.75" customHeight="1">
      <c r="B6" s="70"/>
      <c r="C6" s="240" t="s">
        <v>35</v>
      </c>
      <c r="D6" s="243"/>
      <c r="E6" s="274">
        <v>175600</v>
      </c>
      <c r="F6" s="271">
        <v>200000</v>
      </c>
      <c r="G6" s="274">
        <v>200000</v>
      </c>
      <c r="H6" s="252" t="s">
        <v>37</v>
      </c>
      <c r="I6" s="271">
        <v>200000</v>
      </c>
      <c r="J6" s="274">
        <v>173144</v>
      </c>
      <c r="K6" s="252" t="s">
        <v>37</v>
      </c>
      <c r="L6" s="271">
        <v>200000</v>
      </c>
      <c r="M6" s="274">
        <v>168550</v>
      </c>
      <c r="N6" s="252" t="s">
        <v>37</v>
      </c>
      <c r="O6" s="271">
        <v>200000</v>
      </c>
      <c r="P6" s="274">
        <v>215475</v>
      </c>
      <c r="Q6" s="252" t="s">
        <v>37</v>
      </c>
      <c r="R6" s="78"/>
    </row>
    <row r="7" spans="1:38" s="60" customFormat="1" ht="15.75" customHeight="1">
      <c r="B7" s="70"/>
      <c r="C7" s="256"/>
      <c r="D7" s="244"/>
      <c r="E7" s="275"/>
      <c r="F7" s="272"/>
      <c r="G7" s="275"/>
      <c r="H7" s="253"/>
      <c r="I7" s="272"/>
      <c r="J7" s="275"/>
      <c r="K7" s="253"/>
      <c r="L7" s="272"/>
      <c r="M7" s="275"/>
      <c r="N7" s="253"/>
      <c r="O7" s="272"/>
      <c r="P7" s="275"/>
      <c r="Q7" s="253"/>
      <c r="R7" s="78"/>
    </row>
    <row r="8" spans="1:38" s="60" customFormat="1" ht="15.75" customHeight="1">
      <c r="B8" s="70"/>
      <c r="C8" s="257"/>
      <c r="D8" s="245"/>
      <c r="E8" s="276"/>
      <c r="F8" s="273"/>
      <c r="G8" s="276"/>
      <c r="H8" s="258"/>
      <c r="I8" s="273"/>
      <c r="J8" s="276"/>
      <c r="K8" s="258"/>
      <c r="L8" s="273"/>
      <c r="M8" s="276"/>
      <c r="N8" s="258"/>
      <c r="O8" s="273"/>
      <c r="P8" s="276"/>
      <c r="Q8" s="258"/>
      <c r="R8" s="78"/>
    </row>
    <row r="9" spans="1:38" s="60" customFormat="1" ht="15.75" customHeight="1">
      <c r="B9" s="70"/>
      <c r="C9" s="240" t="s">
        <v>38</v>
      </c>
      <c r="D9" s="243"/>
      <c r="E9" s="234">
        <v>88</v>
      </c>
      <c r="F9" s="231">
        <v>50</v>
      </c>
      <c r="G9" s="234">
        <v>48</v>
      </c>
      <c r="H9" s="237" t="s">
        <v>39</v>
      </c>
      <c r="I9" s="231">
        <v>90</v>
      </c>
      <c r="J9" s="234">
        <v>91</v>
      </c>
      <c r="K9" s="237"/>
      <c r="L9" s="231">
        <v>160</v>
      </c>
      <c r="M9" s="234">
        <v>158</v>
      </c>
      <c r="N9" s="237" t="s">
        <v>40</v>
      </c>
      <c r="O9" s="265">
        <v>90</v>
      </c>
      <c r="P9" s="268">
        <v>82</v>
      </c>
      <c r="Q9" s="237"/>
      <c r="R9" s="79"/>
    </row>
    <row r="10" spans="1:38" s="60" customFormat="1" ht="15.75" customHeight="1">
      <c r="B10" s="70"/>
      <c r="C10" s="256"/>
      <c r="D10" s="244"/>
      <c r="E10" s="235"/>
      <c r="F10" s="232"/>
      <c r="G10" s="235"/>
      <c r="H10" s="238"/>
      <c r="I10" s="232"/>
      <c r="J10" s="235"/>
      <c r="K10" s="238"/>
      <c r="L10" s="232"/>
      <c r="M10" s="235"/>
      <c r="N10" s="238"/>
      <c r="O10" s="266"/>
      <c r="P10" s="269"/>
      <c r="Q10" s="238"/>
      <c r="R10" s="79"/>
    </row>
    <row r="11" spans="1:38" s="60" customFormat="1" ht="15.75" customHeight="1">
      <c r="B11" s="70"/>
      <c r="C11" s="257"/>
      <c r="D11" s="245"/>
      <c r="E11" s="236"/>
      <c r="F11" s="233"/>
      <c r="G11" s="236"/>
      <c r="H11" s="255"/>
      <c r="I11" s="233"/>
      <c r="J11" s="236"/>
      <c r="K11" s="255"/>
      <c r="L11" s="233"/>
      <c r="M11" s="236"/>
      <c r="N11" s="255"/>
      <c r="O11" s="267"/>
      <c r="P11" s="270"/>
      <c r="Q11" s="255"/>
      <c r="R11" s="79"/>
    </row>
    <row r="12" spans="1:38" s="60" customFormat="1" ht="15.75" customHeight="1">
      <c r="B12" s="70"/>
      <c r="C12" s="240" t="s">
        <v>41</v>
      </c>
      <c r="D12" s="243" t="s">
        <v>30</v>
      </c>
      <c r="E12" s="234">
        <v>0</v>
      </c>
      <c r="F12" s="231">
        <v>1</v>
      </c>
      <c r="G12" s="234">
        <v>1</v>
      </c>
      <c r="H12" s="237"/>
      <c r="I12" s="231">
        <v>2</v>
      </c>
      <c r="J12" s="234">
        <v>1</v>
      </c>
      <c r="K12" s="252"/>
      <c r="L12" s="231">
        <v>2</v>
      </c>
      <c r="M12" s="234">
        <v>3</v>
      </c>
      <c r="N12" s="237"/>
      <c r="O12" s="231">
        <v>2</v>
      </c>
      <c r="P12" s="234">
        <v>0.03</v>
      </c>
      <c r="Q12" s="237"/>
      <c r="R12" s="78"/>
    </row>
    <row r="13" spans="1:38" s="60" customFormat="1" ht="15.75" customHeight="1">
      <c r="B13" s="70"/>
      <c r="C13" s="256"/>
      <c r="D13" s="244"/>
      <c r="E13" s="235"/>
      <c r="F13" s="232"/>
      <c r="G13" s="235"/>
      <c r="H13" s="238"/>
      <c r="I13" s="232"/>
      <c r="J13" s="235"/>
      <c r="K13" s="253"/>
      <c r="L13" s="232"/>
      <c r="M13" s="235"/>
      <c r="N13" s="238"/>
      <c r="O13" s="232"/>
      <c r="P13" s="235"/>
      <c r="Q13" s="238"/>
      <c r="R13" s="78"/>
    </row>
    <row r="14" spans="1:38" s="60" customFormat="1" ht="15.75" customHeight="1">
      <c r="B14" s="70"/>
      <c r="C14" s="257"/>
      <c r="D14" s="245"/>
      <c r="E14" s="236"/>
      <c r="F14" s="233"/>
      <c r="G14" s="236"/>
      <c r="H14" s="255"/>
      <c r="I14" s="233"/>
      <c r="J14" s="236"/>
      <c r="K14" s="258"/>
      <c r="L14" s="233"/>
      <c r="M14" s="236"/>
      <c r="N14" s="255"/>
      <c r="O14" s="233"/>
      <c r="P14" s="236"/>
      <c r="Q14" s="255"/>
      <c r="R14" s="78"/>
    </row>
    <row r="15" spans="1:38" s="60" customFormat="1" ht="15" customHeight="1">
      <c r="B15" s="70"/>
      <c r="C15" s="240" t="s">
        <v>47</v>
      </c>
      <c r="D15" s="243"/>
      <c r="E15" s="259">
        <v>0.05</v>
      </c>
      <c r="F15" s="262">
        <v>0.05</v>
      </c>
      <c r="G15" s="259">
        <v>0.04</v>
      </c>
      <c r="H15" s="252"/>
      <c r="I15" s="262">
        <v>0.05</v>
      </c>
      <c r="J15" s="259">
        <v>0.04</v>
      </c>
      <c r="K15" s="252"/>
      <c r="L15" s="262">
        <v>0.05</v>
      </c>
      <c r="M15" s="259">
        <v>7.0000000000000007E-2</v>
      </c>
      <c r="N15" s="237"/>
      <c r="O15" s="262">
        <v>0.05</v>
      </c>
      <c r="P15" s="259">
        <v>0.05</v>
      </c>
      <c r="Q15" s="252"/>
      <c r="R15" s="78"/>
    </row>
    <row r="16" spans="1:38" s="60" customFormat="1" ht="15.75" customHeight="1">
      <c r="B16" s="70"/>
      <c r="C16" s="256"/>
      <c r="D16" s="244"/>
      <c r="E16" s="260"/>
      <c r="F16" s="263"/>
      <c r="G16" s="260"/>
      <c r="H16" s="253"/>
      <c r="I16" s="263"/>
      <c r="J16" s="260"/>
      <c r="K16" s="253"/>
      <c r="L16" s="263"/>
      <c r="M16" s="260"/>
      <c r="N16" s="238"/>
      <c r="O16" s="263"/>
      <c r="P16" s="260"/>
      <c r="Q16" s="253"/>
      <c r="R16" s="78"/>
    </row>
    <row r="17" spans="2:20" s="60" customFormat="1" ht="15.75" customHeight="1">
      <c r="B17" s="70"/>
      <c r="C17" s="257"/>
      <c r="D17" s="245"/>
      <c r="E17" s="261"/>
      <c r="F17" s="264"/>
      <c r="G17" s="261"/>
      <c r="H17" s="258"/>
      <c r="I17" s="264"/>
      <c r="J17" s="261"/>
      <c r="K17" s="258"/>
      <c r="L17" s="264"/>
      <c r="M17" s="261"/>
      <c r="N17" s="255"/>
      <c r="O17" s="264"/>
      <c r="P17" s="261"/>
      <c r="Q17" s="258"/>
      <c r="R17" s="78"/>
    </row>
    <row r="18" spans="2:20" s="60" customFormat="1" ht="15.75" customHeight="1">
      <c r="B18" s="70"/>
      <c r="C18" s="240"/>
      <c r="D18" s="243"/>
      <c r="E18" s="234"/>
      <c r="F18" s="231"/>
      <c r="G18" s="234"/>
      <c r="H18" s="252"/>
      <c r="I18" s="231"/>
      <c r="J18" s="234"/>
      <c r="K18" s="252"/>
      <c r="L18" s="231"/>
      <c r="M18" s="234"/>
      <c r="N18" s="237"/>
      <c r="O18" s="231"/>
      <c r="P18" s="234"/>
      <c r="Q18" s="252"/>
      <c r="R18" s="78"/>
      <c r="T18" s="80"/>
    </row>
    <row r="19" spans="2:20" s="60" customFormat="1" ht="15.75" customHeight="1">
      <c r="B19" s="70"/>
      <c r="C19" s="256"/>
      <c r="D19" s="244"/>
      <c r="E19" s="235"/>
      <c r="F19" s="232"/>
      <c r="G19" s="235"/>
      <c r="H19" s="238"/>
      <c r="I19" s="232"/>
      <c r="J19" s="235"/>
      <c r="K19" s="253"/>
      <c r="L19" s="232"/>
      <c r="M19" s="235"/>
      <c r="N19" s="238"/>
      <c r="O19" s="232"/>
      <c r="P19" s="235"/>
      <c r="Q19" s="238"/>
      <c r="R19" s="78"/>
    </row>
    <row r="20" spans="2:20" s="60" customFormat="1" ht="15.75" customHeight="1">
      <c r="B20" s="70"/>
      <c r="C20" s="257"/>
      <c r="D20" s="245"/>
      <c r="E20" s="236"/>
      <c r="F20" s="233"/>
      <c r="G20" s="236"/>
      <c r="H20" s="255"/>
      <c r="I20" s="233"/>
      <c r="J20" s="236"/>
      <c r="K20" s="258"/>
      <c r="L20" s="233"/>
      <c r="M20" s="236"/>
      <c r="N20" s="255"/>
      <c r="O20" s="233"/>
      <c r="P20" s="236"/>
      <c r="Q20" s="255"/>
      <c r="R20" s="78"/>
    </row>
    <row r="21" spans="2:20" s="60" customFormat="1" ht="15.75" customHeight="1">
      <c r="B21" s="70"/>
      <c r="C21" s="240"/>
      <c r="D21" s="243"/>
      <c r="E21" s="246"/>
      <c r="F21" s="249"/>
      <c r="G21" s="234"/>
      <c r="H21" s="252"/>
      <c r="I21" s="231"/>
      <c r="J21" s="234"/>
      <c r="K21" s="237"/>
      <c r="L21" s="231"/>
      <c r="M21" s="234"/>
      <c r="N21" s="237"/>
      <c r="O21" s="231"/>
      <c r="P21" s="234"/>
      <c r="Q21" s="252"/>
      <c r="R21" s="78"/>
    </row>
    <row r="22" spans="2:20" s="60" customFormat="1" ht="15.75" customHeight="1">
      <c r="B22" s="70"/>
      <c r="C22" s="241"/>
      <c r="D22" s="244"/>
      <c r="E22" s="247"/>
      <c r="F22" s="250"/>
      <c r="G22" s="235"/>
      <c r="H22" s="253"/>
      <c r="I22" s="232"/>
      <c r="J22" s="235"/>
      <c r="K22" s="238"/>
      <c r="L22" s="232"/>
      <c r="M22" s="235"/>
      <c r="N22" s="238"/>
      <c r="O22" s="232"/>
      <c r="P22" s="235"/>
      <c r="Q22" s="253"/>
      <c r="R22" s="78"/>
    </row>
    <row r="23" spans="2:20" s="60" customFormat="1" ht="15.75" customHeight="1">
      <c r="B23" s="70"/>
      <c r="C23" s="242"/>
      <c r="D23" s="245"/>
      <c r="E23" s="248"/>
      <c r="F23" s="251"/>
      <c r="G23" s="236"/>
      <c r="H23" s="258"/>
      <c r="I23" s="233"/>
      <c r="J23" s="236"/>
      <c r="K23" s="255"/>
      <c r="L23" s="233"/>
      <c r="M23" s="236"/>
      <c r="N23" s="255"/>
      <c r="O23" s="233"/>
      <c r="P23" s="236"/>
      <c r="Q23" s="258"/>
      <c r="R23" s="78"/>
    </row>
    <row r="24" spans="2:20" s="60" customFormat="1" ht="15.75" customHeight="1">
      <c r="B24" s="70"/>
      <c r="C24" s="240"/>
      <c r="D24" s="243"/>
      <c r="E24" s="234"/>
      <c r="F24" s="231"/>
      <c r="G24" s="234"/>
      <c r="H24" s="252"/>
      <c r="I24" s="231"/>
      <c r="J24" s="234"/>
      <c r="K24" s="252"/>
      <c r="L24" s="231"/>
      <c r="M24" s="234"/>
      <c r="N24" s="237"/>
      <c r="O24" s="231"/>
      <c r="P24" s="234"/>
      <c r="Q24" s="252"/>
      <c r="R24" s="78"/>
    </row>
    <row r="25" spans="2:20" s="60" customFormat="1" ht="15.75" customHeight="1">
      <c r="B25" s="70"/>
      <c r="C25" s="256"/>
      <c r="D25" s="244"/>
      <c r="E25" s="235"/>
      <c r="F25" s="232"/>
      <c r="G25" s="235"/>
      <c r="H25" s="253"/>
      <c r="I25" s="232"/>
      <c r="J25" s="235"/>
      <c r="K25" s="253"/>
      <c r="L25" s="232"/>
      <c r="M25" s="235"/>
      <c r="N25" s="238"/>
      <c r="O25" s="232"/>
      <c r="P25" s="235"/>
      <c r="Q25" s="253"/>
      <c r="R25" s="78"/>
    </row>
    <row r="26" spans="2:20" s="60" customFormat="1" ht="15.75" customHeight="1">
      <c r="B26" s="70"/>
      <c r="C26" s="257"/>
      <c r="D26" s="245"/>
      <c r="E26" s="236"/>
      <c r="F26" s="233"/>
      <c r="G26" s="236"/>
      <c r="H26" s="258"/>
      <c r="I26" s="233"/>
      <c r="J26" s="236"/>
      <c r="K26" s="258"/>
      <c r="L26" s="233"/>
      <c r="M26" s="236"/>
      <c r="N26" s="255"/>
      <c r="O26" s="233"/>
      <c r="P26" s="236"/>
      <c r="Q26" s="258"/>
      <c r="R26" s="78"/>
    </row>
    <row r="27" spans="2:20" s="60" customFormat="1" ht="15.75" customHeight="1">
      <c r="B27" s="70"/>
      <c r="C27" s="240"/>
      <c r="D27" s="243"/>
      <c r="E27" s="234"/>
      <c r="F27" s="231"/>
      <c r="G27" s="234"/>
      <c r="H27" s="252"/>
      <c r="I27" s="231"/>
      <c r="J27" s="234"/>
      <c r="K27" s="252"/>
      <c r="L27" s="231"/>
      <c r="M27" s="234"/>
      <c r="N27" s="237"/>
      <c r="O27" s="231"/>
      <c r="P27" s="234"/>
      <c r="Q27" s="252"/>
      <c r="R27" s="78"/>
    </row>
    <row r="28" spans="2:20" s="60" customFormat="1" ht="15.75" customHeight="1">
      <c r="B28" s="70"/>
      <c r="C28" s="241"/>
      <c r="D28" s="244"/>
      <c r="E28" s="235"/>
      <c r="F28" s="232"/>
      <c r="G28" s="235"/>
      <c r="H28" s="253"/>
      <c r="I28" s="232"/>
      <c r="J28" s="235"/>
      <c r="K28" s="253"/>
      <c r="L28" s="232"/>
      <c r="M28" s="235"/>
      <c r="N28" s="238"/>
      <c r="O28" s="232"/>
      <c r="P28" s="235"/>
      <c r="Q28" s="253"/>
      <c r="R28" s="78"/>
    </row>
    <row r="29" spans="2:20" s="60" customFormat="1" ht="15.75" customHeight="1">
      <c r="B29" s="70"/>
      <c r="C29" s="242"/>
      <c r="D29" s="245"/>
      <c r="E29" s="236"/>
      <c r="F29" s="233"/>
      <c r="G29" s="236"/>
      <c r="H29" s="258"/>
      <c r="I29" s="233"/>
      <c r="J29" s="236"/>
      <c r="K29" s="258"/>
      <c r="L29" s="233"/>
      <c r="M29" s="236"/>
      <c r="N29" s="255"/>
      <c r="O29" s="233"/>
      <c r="P29" s="236"/>
      <c r="Q29" s="258"/>
      <c r="R29" s="78"/>
    </row>
    <row r="30" spans="2:20" s="60" customFormat="1" ht="15.75" customHeight="1">
      <c r="B30" s="70"/>
      <c r="C30" s="240"/>
      <c r="D30" s="243"/>
      <c r="E30" s="234"/>
      <c r="F30" s="231"/>
      <c r="G30" s="234"/>
      <c r="H30" s="252"/>
      <c r="I30" s="231"/>
      <c r="J30" s="234"/>
      <c r="K30" s="237"/>
      <c r="L30" s="231"/>
      <c r="M30" s="234"/>
      <c r="N30" s="237"/>
      <c r="O30" s="231"/>
      <c r="P30" s="234"/>
      <c r="Q30" s="252"/>
      <c r="R30" s="78"/>
    </row>
    <row r="31" spans="2:20" s="60" customFormat="1" ht="15.75" customHeight="1">
      <c r="B31" s="70"/>
      <c r="C31" s="256"/>
      <c r="D31" s="244"/>
      <c r="E31" s="235"/>
      <c r="F31" s="232"/>
      <c r="G31" s="235"/>
      <c r="H31" s="253"/>
      <c r="I31" s="232"/>
      <c r="J31" s="235"/>
      <c r="K31" s="238"/>
      <c r="L31" s="232"/>
      <c r="M31" s="235"/>
      <c r="N31" s="238"/>
      <c r="O31" s="232"/>
      <c r="P31" s="235"/>
      <c r="Q31" s="253"/>
      <c r="R31" s="78"/>
    </row>
    <row r="32" spans="2:20" s="60" customFormat="1" ht="15.75" customHeight="1">
      <c r="B32" s="70"/>
      <c r="C32" s="257"/>
      <c r="D32" s="245"/>
      <c r="E32" s="236"/>
      <c r="F32" s="233"/>
      <c r="G32" s="236"/>
      <c r="H32" s="258"/>
      <c r="I32" s="233"/>
      <c r="J32" s="236"/>
      <c r="K32" s="255"/>
      <c r="L32" s="233"/>
      <c r="M32" s="236"/>
      <c r="N32" s="255"/>
      <c r="O32" s="233"/>
      <c r="P32" s="236"/>
      <c r="Q32" s="258"/>
      <c r="R32" s="78"/>
    </row>
    <row r="33" spans="2:18" s="60" customFormat="1" ht="15.75" customHeight="1">
      <c r="B33" s="70"/>
      <c r="C33" s="240"/>
      <c r="D33" s="243"/>
      <c r="E33" s="234"/>
      <c r="F33" s="231"/>
      <c r="G33" s="234"/>
      <c r="H33" s="252"/>
      <c r="I33" s="231"/>
      <c r="J33" s="234"/>
      <c r="K33" s="252"/>
      <c r="L33" s="231"/>
      <c r="M33" s="234"/>
      <c r="N33" s="237"/>
      <c r="O33" s="231"/>
      <c r="P33" s="234"/>
      <c r="Q33" s="252"/>
      <c r="R33" s="78"/>
    </row>
    <row r="34" spans="2:18" s="60" customFormat="1" ht="15.75" customHeight="1">
      <c r="B34" s="70"/>
      <c r="C34" s="256"/>
      <c r="D34" s="244"/>
      <c r="E34" s="235"/>
      <c r="F34" s="232"/>
      <c r="G34" s="235"/>
      <c r="H34" s="253"/>
      <c r="I34" s="232"/>
      <c r="J34" s="235"/>
      <c r="K34" s="253"/>
      <c r="L34" s="232"/>
      <c r="M34" s="235"/>
      <c r="N34" s="238"/>
      <c r="O34" s="232"/>
      <c r="P34" s="235"/>
      <c r="Q34" s="253"/>
      <c r="R34" s="78"/>
    </row>
    <row r="35" spans="2:18" s="60" customFormat="1" ht="15.75" customHeight="1">
      <c r="B35" s="70"/>
      <c r="C35" s="257"/>
      <c r="D35" s="245"/>
      <c r="E35" s="236"/>
      <c r="F35" s="233"/>
      <c r="G35" s="236"/>
      <c r="H35" s="258"/>
      <c r="I35" s="233"/>
      <c r="J35" s="236"/>
      <c r="K35" s="258"/>
      <c r="L35" s="233"/>
      <c r="M35" s="236"/>
      <c r="N35" s="255"/>
      <c r="O35" s="233"/>
      <c r="P35" s="236"/>
      <c r="Q35" s="258"/>
      <c r="R35" s="78"/>
    </row>
    <row r="36" spans="2:18" s="60" customFormat="1" ht="15.75" customHeight="1">
      <c r="B36" s="70"/>
      <c r="C36" s="240"/>
      <c r="D36" s="243"/>
      <c r="E36" s="246"/>
      <c r="F36" s="249"/>
      <c r="G36" s="234"/>
      <c r="H36" s="252"/>
      <c r="I36" s="231"/>
      <c r="J36" s="234"/>
      <c r="K36" s="237"/>
      <c r="L36" s="231"/>
      <c r="M36" s="234"/>
      <c r="N36" s="237"/>
      <c r="O36" s="231"/>
      <c r="P36" s="234"/>
      <c r="Q36" s="237"/>
      <c r="R36" s="78"/>
    </row>
    <row r="37" spans="2:18" s="60" customFormat="1" ht="15.75" customHeight="1">
      <c r="B37" s="70"/>
      <c r="C37" s="241"/>
      <c r="D37" s="244"/>
      <c r="E37" s="247"/>
      <c r="F37" s="250"/>
      <c r="G37" s="235"/>
      <c r="H37" s="253"/>
      <c r="I37" s="232"/>
      <c r="J37" s="235"/>
      <c r="K37" s="238"/>
      <c r="L37" s="232"/>
      <c r="M37" s="235"/>
      <c r="N37" s="238"/>
      <c r="O37" s="232"/>
      <c r="P37" s="235"/>
      <c r="Q37" s="238"/>
      <c r="R37" s="78"/>
    </row>
    <row r="38" spans="2:18" s="60" customFormat="1" ht="16.5" customHeight="1" thickBot="1">
      <c r="B38" s="70"/>
      <c r="C38" s="242"/>
      <c r="D38" s="245"/>
      <c r="E38" s="248"/>
      <c r="F38" s="251"/>
      <c r="G38" s="236"/>
      <c r="H38" s="254"/>
      <c r="I38" s="233"/>
      <c r="J38" s="236"/>
      <c r="K38" s="239"/>
      <c r="L38" s="233"/>
      <c r="M38" s="236"/>
      <c r="N38" s="239"/>
      <c r="O38" s="233"/>
      <c r="P38" s="236"/>
      <c r="Q38" s="239"/>
      <c r="R38" s="78"/>
    </row>
    <row r="39" spans="2:18" s="60" customFormat="1" ht="6" customHeight="1">
      <c r="B39" s="7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79"/>
    </row>
    <row r="40" spans="2:18" s="60" customFormat="1" ht="12.2" customHeight="1"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</row>
    <row r="41" spans="2:18" s="60" customFormat="1"/>
    <row r="42" spans="2:18" s="60" customFormat="1"/>
    <row r="43" spans="2:18" s="60" customFormat="1"/>
    <row r="44" spans="2:18" s="60" customFormat="1"/>
    <row r="45" spans="2:18" s="60" customFormat="1"/>
    <row r="46" spans="2:18" s="60" customFormat="1"/>
    <row r="47" spans="2:18" s="60" customFormat="1"/>
    <row r="48" spans="2:18" s="60" customFormat="1"/>
    <row r="49" s="60" customFormat="1"/>
    <row r="50" s="60" customFormat="1"/>
    <row r="51" s="60" customFormat="1"/>
    <row r="52" s="60" customFormat="1"/>
    <row r="53" s="60" customFormat="1"/>
    <row r="54" s="60" customFormat="1"/>
    <row r="55" s="60" customFormat="1"/>
    <row r="56" s="60" customFormat="1"/>
    <row r="57" s="60" customFormat="1"/>
    <row r="58" s="60" customFormat="1"/>
    <row r="59" s="60" customFormat="1"/>
    <row r="60" s="60" customFormat="1"/>
    <row r="61" s="60" customFormat="1"/>
    <row r="62" s="60" customFormat="1"/>
    <row r="63" s="60" customFormat="1"/>
    <row r="64" s="60" customFormat="1"/>
    <row r="65" s="60" customFormat="1"/>
    <row r="66" s="60" customFormat="1"/>
    <row r="67" s="60" customFormat="1"/>
    <row r="68" s="60" customFormat="1"/>
    <row r="69" s="60" customFormat="1"/>
    <row r="70" s="60" customFormat="1"/>
    <row r="71" s="60" customFormat="1"/>
    <row r="72" s="60" customFormat="1"/>
    <row r="73" s="60" customFormat="1"/>
    <row r="74" s="60" customFormat="1"/>
    <row r="75" s="60" customFormat="1"/>
    <row r="76" s="60" customFormat="1"/>
    <row r="77" s="60" customFormat="1"/>
    <row r="78" s="60" customFormat="1"/>
    <row r="79" s="60" customFormat="1"/>
    <row r="80" s="60" customFormat="1"/>
    <row r="81" s="60" customFormat="1"/>
    <row r="82" s="60" customFormat="1"/>
    <row r="83" s="60" customFormat="1"/>
    <row r="84" s="60" customFormat="1"/>
    <row r="85" s="60" customFormat="1"/>
    <row r="86" s="60" customFormat="1"/>
    <row r="87" s="60" customFormat="1"/>
    <row r="88" s="60" customFormat="1"/>
    <row r="89" s="60" customFormat="1"/>
    <row r="90" s="60" customFormat="1"/>
    <row r="91" s="60" customFormat="1"/>
    <row r="92" s="60" customFormat="1"/>
    <row r="93" s="60" customFormat="1"/>
    <row r="94" s="60" customFormat="1"/>
    <row r="95" s="60" customFormat="1"/>
    <row r="96" s="60" customFormat="1"/>
    <row r="97" s="60" customFormat="1"/>
    <row r="98" s="60" customFormat="1"/>
    <row r="99" s="60" customFormat="1"/>
    <row r="100" s="60" customFormat="1"/>
    <row r="101" s="60" customFormat="1"/>
    <row r="102" s="60" customFormat="1"/>
    <row r="103" s="60" customFormat="1"/>
    <row r="104" s="60" customFormat="1"/>
    <row r="105" s="60" customFormat="1"/>
    <row r="106" s="60" customFormat="1"/>
    <row r="107" s="60" customFormat="1"/>
    <row r="108" s="60" customFormat="1"/>
    <row r="109" s="60" customFormat="1"/>
    <row r="110" s="60" customFormat="1"/>
    <row r="111" s="60" customFormat="1"/>
    <row r="112" s="60" customFormat="1"/>
    <row r="113" s="60" customFormat="1"/>
    <row r="114" s="60" customFormat="1"/>
    <row r="115" s="60" customFormat="1"/>
    <row r="116" s="60" customFormat="1"/>
    <row r="117" s="60" customFormat="1"/>
    <row r="118" s="60" customFormat="1"/>
    <row r="119" s="60" customFormat="1"/>
    <row r="120" s="60" customFormat="1"/>
    <row r="121" s="60" customFormat="1"/>
    <row r="122" s="60" customFormat="1"/>
    <row r="123" s="60" customFormat="1"/>
    <row r="124" s="60" customFormat="1"/>
    <row r="125" s="60" customFormat="1"/>
    <row r="126" s="60" customFormat="1"/>
    <row r="127" s="60" customFormat="1"/>
    <row r="128" s="60" customFormat="1"/>
    <row r="129" s="60" customFormat="1"/>
    <row r="130" s="60" customFormat="1"/>
    <row r="131" s="60" customFormat="1"/>
    <row r="132" s="60" customFormat="1"/>
    <row r="133" s="60" customFormat="1"/>
    <row r="134" s="60" customFormat="1"/>
    <row r="135" s="60" customFormat="1"/>
    <row r="136" s="60" customFormat="1"/>
    <row r="137" s="60" customFormat="1"/>
    <row r="138" s="60" customFormat="1"/>
    <row r="139" s="60" customFormat="1"/>
    <row r="140" s="60" customFormat="1"/>
    <row r="141" s="60" customFormat="1"/>
    <row r="142" s="60" customFormat="1"/>
    <row r="143" s="60" customFormat="1"/>
    <row r="144" s="60" customFormat="1"/>
    <row r="145" s="60" customFormat="1"/>
    <row r="146" s="60" customFormat="1"/>
    <row r="147" s="60" customFormat="1"/>
    <row r="148" s="60" customFormat="1"/>
    <row r="149" s="60" customFormat="1"/>
    <row r="150" s="60" customFormat="1"/>
    <row r="151" s="60" customFormat="1"/>
    <row r="152" s="60" customFormat="1"/>
    <row r="153" s="60" customFormat="1"/>
    <row r="154" s="60" customFormat="1"/>
    <row r="155" s="60" customFormat="1"/>
    <row r="156" s="60" customFormat="1"/>
    <row r="157" s="60" customFormat="1"/>
    <row r="158" s="60" customFormat="1"/>
    <row r="159" s="60" customFormat="1"/>
    <row r="160" s="60" customFormat="1"/>
    <row r="161" s="60" customFormat="1"/>
    <row r="162" s="60" customFormat="1"/>
    <row r="163" s="60" customFormat="1"/>
    <row r="164" s="60" customFormat="1"/>
    <row r="165" s="60" customFormat="1"/>
    <row r="166" s="60" customFormat="1"/>
    <row r="167" s="60" customFormat="1"/>
    <row r="168" s="60" customFormat="1"/>
    <row r="169" s="60" customFormat="1"/>
    <row r="170" s="60" customFormat="1"/>
    <row r="171" s="60" customFormat="1"/>
    <row r="172" s="60" customFormat="1"/>
    <row r="173" s="60" customFormat="1"/>
    <row r="174" s="60" customFormat="1"/>
    <row r="175" s="60" customFormat="1"/>
    <row r="176" s="60" customFormat="1"/>
    <row r="177" s="60" customFormat="1"/>
    <row r="178" s="60" customFormat="1"/>
    <row r="179" s="60" customFormat="1"/>
    <row r="180" s="60" customFormat="1"/>
    <row r="181" s="60" customFormat="1"/>
    <row r="182" s="60" customFormat="1"/>
    <row r="183" s="60" customFormat="1"/>
    <row r="184" s="60" customFormat="1"/>
    <row r="185" s="60" customFormat="1"/>
    <row r="186" s="60" customFormat="1"/>
    <row r="187" s="60" customFormat="1"/>
    <row r="188" s="60" customFormat="1"/>
    <row r="189" s="60" customFormat="1"/>
    <row r="190" s="60" customFormat="1"/>
    <row r="191" s="60" customFormat="1"/>
    <row r="192" s="60" customFormat="1"/>
    <row r="193" s="60" customFormat="1"/>
    <row r="194" s="60" customFormat="1"/>
    <row r="195" s="60" customFormat="1"/>
    <row r="196" s="60" customFormat="1"/>
    <row r="197" s="60" customFormat="1"/>
  </sheetData>
  <dataConsolidate/>
  <mergeCells count="174">
    <mergeCell ref="B3:C3"/>
    <mergeCell ref="D3:F3"/>
    <mergeCell ref="G3:H3"/>
    <mergeCell ref="J3:K3"/>
    <mergeCell ref="B4:C4"/>
    <mergeCell ref="F4:H4"/>
    <mergeCell ref="I4:K4"/>
    <mergeCell ref="L4:N4"/>
    <mergeCell ref="O4:Q4"/>
    <mergeCell ref="C6:C8"/>
    <mergeCell ref="D6:D8"/>
    <mergeCell ref="E6:E8"/>
    <mergeCell ref="F6:F8"/>
    <mergeCell ref="G6:G8"/>
    <mergeCell ref="H6:H8"/>
    <mergeCell ref="I6:I8"/>
    <mergeCell ref="J6:J8"/>
    <mergeCell ref="L9:L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H12:H14"/>
    <mergeCell ref="P15:P17"/>
    <mergeCell ref="Q15:Q17"/>
    <mergeCell ref="M9:M11"/>
    <mergeCell ref="N9:N11"/>
    <mergeCell ref="O9:O11"/>
    <mergeCell ref="P9:P11"/>
    <mergeCell ref="Q9:Q11"/>
    <mergeCell ref="Q6:Q8"/>
    <mergeCell ref="K6:K8"/>
    <mergeCell ref="L6:L8"/>
    <mergeCell ref="M6:M8"/>
    <mergeCell ref="N6:N8"/>
    <mergeCell ref="O6:O8"/>
    <mergeCell ref="P6:P8"/>
    <mergeCell ref="K15:K17"/>
    <mergeCell ref="L15:L17"/>
    <mergeCell ref="M15:M17"/>
    <mergeCell ref="N15:N17"/>
    <mergeCell ref="O15:O17"/>
    <mergeCell ref="I18:I20"/>
    <mergeCell ref="J18:J20"/>
    <mergeCell ref="J15:J17"/>
    <mergeCell ref="O12:O14"/>
    <mergeCell ref="P12:P14"/>
    <mergeCell ref="Q12:Q14"/>
    <mergeCell ref="C15:C17"/>
    <mergeCell ref="D15:D17"/>
    <mergeCell ref="E15:E17"/>
    <mergeCell ref="F15:F17"/>
    <mergeCell ref="G15:G17"/>
    <mergeCell ref="H15:H17"/>
    <mergeCell ref="I15:I17"/>
    <mergeCell ref="I12:I14"/>
    <mergeCell ref="J12:J14"/>
    <mergeCell ref="K12:K14"/>
    <mergeCell ref="L12:L14"/>
    <mergeCell ref="M12:M14"/>
    <mergeCell ref="N12:N14"/>
    <mergeCell ref="C12:C14"/>
    <mergeCell ref="D12:D14"/>
    <mergeCell ref="E12:E14"/>
    <mergeCell ref="F12:F14"/>
    <mergeCell ref="G12:G14"/>
    <mergeCell ref="L21:L23"/>
    <mergeCell ref="M21:M23"/>
    <mergeCell ref="N21:N23"/>
    <mergeCell ref="O21:O23"/>
    <mergeCell ref="P21:P23"/>
    <mergeCell ref="Q21:Q23"/>
    <mergeCell ref="Q18:Q20"/>
    <mergeCell ref="C21:C23"/>
    <mergeCell ref="D21:D23"/>
    <mergeCell ref="E21:E23"/>
    <mergeCell ref="F21:F23"/>
    <mergeCell ref="G21:G23"/>
    <mergeCell ref="H21:H23"/>
    <mergeCell ref="I21:I23"/>
    <mergeCell ref="J21:J23"/>
    <mergeCell ref="K21:K23"/>
    <mergeCell ref="K18:K20"/>
    <mergeCell ref="L18:L20"/>
    <mergeCell ref="M18:M20"/>
    <mergeCell ref="N18:N20"/>
    <mergeCell ref="O18:O20"/>
    <mergeCell ref="P18:P20"/>
    <mergeCell ref="C18:C20"/>
    <mergeCell ref="D18:D20"/>
    <mergeCell ref="E18:E20"/>
    <mergeCell ref="F18:F20"/>
    <mergeCell ref="G18:G20"/>
    <mergeCell ref="H18:H20"/>
    <mergeCell ref="O24:O26"/>
    <mergeCell ref="P24:P26"/>
    <mergeCell ref="Q24:Q26"/>
    <mergeCell ref="C27:C29"/>
    <mergeCell ref="D27:D29"/>
    <mergeCell ref="E27:E29"/>
    <mergeCell ref="F27:F29"/>
    <mergeCell ref="G27:G29"/>
    <mergeCell ref="H27:H29"/>
    <mergeCell ref="I27:I29"/>
    <mergeCell ref="I24:I26"/>
    <mergeCell ref="J24:J26"/>
    <mergeCell ref="K24:K26"/>
    <mergeCell ref="L24:L26"/>
    <mergeCell ref="M24:M26"/>
    <mergeCell ref="N24:N26"/>
    <mergeCell ref="C24:C26"/>
    <mergeCell ref="D24:D26"/>
    <mergeCell ref="E24:E26"/>
    <mergeCell ref="F24:F26"/>
    <mergeCell ref="G24:G26"/>
    <mergeCell ref="H24:H26"/>
    <mergeCell ref="P27:P29"/>
    <mergeCell ref="Q27:Q29"/>
    <mergeCell ref="C30:C32"/>
    <mergeCell ref="D30:D32"/>
    <mergeCell ref="E30:E32"/>
    <mergeCell ref="F30:F32"/>
    <mergeCell ref="G30:G32"/>
    <mergeCell ref="H30:H32"/>
    <mergeCell ref="I30:I32"/>
    <mergeCell ref="J30:J32"/>
    <mergeCell ref="J27:J29"/>
    <mergeCell ref="K27:K29"/>
    <mergeCell ref="L27:L29"/>
    <mergeCell ref="M27:M29"/>
    <mergeCell ref="N27:N29"/>
    <mergeCell ref="O27:O29"/>
    <mergeCell ref="O33:O35"/>
    <mergeCell ref="P33:P35"/>
    <mergeCell ref="Q33:Q35"/>
    <mergeCell ref="Q30:Q32"/>
    <mergeCell ref="K30:K32"/>
    <mergeCell ref="L30:L32"/>
    <mergeCell ref="M30:M32"/>
    <mergeCell ref="N30:N32"/>
    <mergeCell ref="O30:O32"/>
    <mergeCell ref="P30:P32"/>
    <mergeCell ref="C36:C38"/>
    <mergeCell ref="D36:D38"/>
    <mergeCell ref="E36:E38"/>
    <mergeCell ref="F36:F38"/>
    <mergeCell ref="G36:G38"/>
    <mergeCell ref="H36:H38"/>
    <mergeCell ref="L33:L35"/>
    <mergeCell ref="M33:M35"/>
    <mergeCell ref="N33:N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O36:O38"/>
    <mergeCell ref="P36:P38"/>
    <mergeCell ref="Q36:Q38"/>
    <mergeCell ref="I36:I38"/>
    <mergeCell ref="J36:J38"/>
    <mergeCell ref="K36:K38"/>
    <mergeCell ref="L36:L38"/>
    <mergeCell ref="M36:M38"/>
    <mergeCell ref="N36:N38"/>
  </mergeCells>
  <conditionalFormatting sqref="O9:O11">
    <cfRule type="containsText" dxfId="71" priority="72" operator="containsText" text="enter target # here">
      <formula>NOT(ISERROR(SEARCH("enter target # here",O9)))</formula>
    </cfRule>
  </conditionalFormatting>
  <conditionalFormatting sqref="P9:P11">
    <cfRule type="containsText" dxfId="70" priority="71" operator="containsText" text="enter current period #">
      <formula>NOT(ISERROR(SEARCH("enter current period #",P9)))</formula>
    </cfRule>
  </conditionalFormatting>
  <conditionalFormatting sqref="I9:I11">
    <cfRule type="containsText" dxfId="69" priority="70" operator="containsText" text="enter target # here">
      <formula>NOT(ISERROR(SEARCH("enter target # here",I9)))</formula>
    </cfRule>
  </conditionalFormatting>
  <conditionalFormatting sqref="J9:J14">
    <cfRule type="containsText" dxfId="68" priority="69" operator="containsText" text="enter current period #">
      <formula>NOT(ISERROR(SEARCH("enter current period #",J9)))</formula>
    </cfRule>
  </conditionalFormatting>
  <conditionalFormatting sqref="L9:L11">
    <cfRule type="containsText" dxfId="67" priority="68" operator="containsText" text="enter target # here">
      <formula>NOT(ISERROR(SEARCH("enter target # here",L9)))</formula>
    </cfRule>
  </conditionalFormatting>
  <conditionalFormatting sqref="M9:M14">
    <cfRule type="containsText" dxfId="66" priority="67" operator="containsText" text="enter current period #">
      <formula>NOT(ISERROR(SEARCH("enter current period #",M9)))</formula>
    </cfRule>
  </conditionalFormatting>
  <conditionalFormatting sqref="F24:F26">
    <cfRule type="containsText" dxfId="65" priority="66" operator="containsText" text="enter target # here">
      <formula>NOT(ISERROR(SEARCH("enter target # here",F24)))</formula>
    </cfRule>
  </conditionalFormatting>
  <conditionalFormatting sqref="G24:G26">
    <cfRule type="containsText" dxfId="64" priority="65" operator="containsText" text="enter current period #">
      <formula>NOT(ISERROR(SEARCH("enter current period #",G24)))</formula>
    </cfRule>
  </conditionalFormatting>
  <conditionalFormatting sqref="F21:F23 F36:F38">
    <cfRule type="containsText" dxfId="63" priority="64" operator="containsText" text="enter target # here">
      <formula>NOT(ISERROR(SEARCH("enter target # here",F21)))</formula>
    </cfRule>
  </conditionalFormatting>
  <conditionalFormatting sqref="G21:G23 G36:G38">
    <cfRule type="containsText" dxfId="62" priority="63" operator="containsText" text="enter current period #">
      <formula>NOT(ISERROR(SEARCH("enter current period #",G21)))</formula>
    </cfRule>
  </conditionalFormatting>
  <conditionalFormatting sqref="I15:I23 I30:I32 I36:I38">
    <cfRule type="containsText" dxfId="61" priority="62" operator="containsText" text="enter target # here">
      <formula>NOT(ISERROR(SEARCH("enter target # here",I15)))</formula>
    </cfRule>
  </conditionalFormatting>
  <conditionalFormatting sqref="J15:J26 J30:J32 J36:J38">
    <cfRule type="containsText" dxfId="60" priority="61" operator="containsText" text="enter current period #">
      <formula>NOT(ISERROR(SEARCH("enter current period #",J15)))</formula>
    </cfRule>
  </conditionalFormatting>
  <conditionalFormatting sqref="L15:L23 L30:L32 L36:L38">
    <cfRule type="containsText" dxfId="59" priority="60" operator="containsText" text="enter target # here">
      <formula>NOT(ISERROR(SEARCH("enter target # here",L15)))</formula>
    </cfRule>
  </conditionalFormatting>
  <conditionalFormatting sqref="M15:M26 M30:M32 M36:M38">
    <cfRule type="containsText" dxfId="58" priority="59" operator="containsText" text="enter current period #">
      <formula>NOT(ISERROR(SEARCH("enter current period #",M15)))</formula>
    </cfRule>
  </conditionalFormatting>
  <conditionalFormatting sqref="O15:O23 O30:O32 O36:O38">
    <cfRule type="containsText" dxfId="57" priority="58" operator="containsText" text="enter target # here">
      <formula>NOT(ISERROR(SEARCH("enter target # here",O15)))</formula>
    </cfRule>
  </conditionalFormatting>
  <conditionalFormatting sqref="P12:P26 P30:P32 P36:P38">
    <cfRule type="containsText" dxfId="56" priority="57" operator="containsText" text="enter current period #">
      <formula>NOT(ISERROR(SEARCH("enter current period #",P12)))</formula>
    </cfRule>
  </conditionalFormatting>
  <conditionalFormatting sqref="E24:E26">
    <cfRule type="containsText" dxfId="55" priority="56" operator="containsText" text="enter current period #">
      <formula>NOT(ISERROR(SEARCH("enter current period #",E24)))</formula>
    </cfRule>
  </conditionalFormatting>
  <conditionalFormatting sqref="E21:E23 E36:E38">
    <cfRule type="containsText" dxfId="54" priority="55" operator="containsText" text="enter current period #">
      <formula>NOT(ISERROR(SEARCH("enter current period #",E21)))</formula>
    </cfRule>
  </conditionalFormatting>
  <conditionalFormatting sqref="I24:I26">
    <cfRule type="containsText" dxfId="53" priority="54" operator="containsText" text="enter target # here">
      <formula>NOT(ISERROR(SEARCH("enter target # here",I24)))</formula>
    </cfRule>
  </conditionalFormatting>
  <conditionalFormatting sqref="L24:L26">
    <cfRule type="containsText" dxfId="52" priority="53" operator="containsText" text="enter target # here">
      <formula>NOT(ISERROR(SEARCH("enter target # here",L24)))</formula>
    </cfRule>
  </conditionalFormatting>
  <conditionalFormatting sqref="O24:O26">
    <cfRule type="containsText" dxfId="51" priority="52" operator="containsText" text="enter target # here">
      <formula>NOT(ISERROR(SEARCH("enter target # here",O24)))</formula>
    </cfRule>
  </conditionalFormatting>
  <conditionalFormatting sqref="D21:D32 D36:D38">
    <cfRule type="containsText" dxfId="50" priority="51" operator="containsText" text="enter current period #">
      <formula>NOT(ISERROR(SEARCH("enter current period #",D21)))</formula>
    </cfRule>
  </conditionalFormatting>
  <conditionalFormatting sqref="J27:J29">
    <cfRule type="containsText" dxfId="49" priority="48" operator="containsText" text="enter current period #">
      <formula>NOT(ISERROR(SEARCH("enter current period #",J27)))</formula>
    </cfRule>
  </conditionalFormatting>
  <conditionalFormatting sqref="P6:P8">
    <cfRule type="containsText" dxfId="48" priority="35" operator="containsText" text="enter current period #">
      <formula>NOT(ISERROR(SEARCH("enter current period #",P6)))</formula>
    </cfRule>
  </conditionalFormatting>
  <conditionalFormatting sqref="F27:F29">
    <cfRule type="containsText" dxfId="47" priority="50" operator="containsText" text="enter target # here">
      <formula>NOT(ISERROR(SEARCH("enter target # here",F27)))</formula>
    </cfRule>
  </conditionalFormatting>
  <conditionalFormatting sqref="E27:E29">
    <cfRule type="containsText" dxfId="46" priority="49" operator="containsText" text="enter current period #">
      <formula>NOT(ISERROR(SEARCH("enter current period #",E27)))</formula>
    </cfRule>
  </conditionalFormatting>
  <conditionalFormatting sqref="I27:I29">
    <cfRule type="containsText" dxfId="45" priority="47" operator="containsText" text="enter target # here">
      <formula>NOT(ISERROR(SEARCH("enter target # here",I27)))</formula>
    </cfRule>
  </conditionalFormatting>
  <conditionalFormatting sqref="M27:M29">
    <cfRule type="containsText" dxfId="44" priority="46" operator="containsText" text="enter current period #">
      <formula>NOT(ISERROR(SEARCH("enter current period #",M27)))</formula>
    </cfRule>
  </conditionalFormatting>
  <conditionalFormatting sqref="P27:P29">
    <cfRule type="containsText" dxfId="43" priority="45" operator="containsText" text="enter current period #">
      <formula>NOT(ISERROR(SEARCH("enter current period #",P27)))</formula>
    </cfRule>
  </conditionalFormatting>
  <conditionalFormatting sqref="L27:L29">
    <cfRule type="containsText" dxfId="42" priority="44" operator="containsText" text="enter target # here">
      <formula>NOT(ISERROR(SEARCH("enter target # here",L27)))</formula>
    </cfRule>
  </conditionalFormatting>
  <conditionalFormatting sqref="O27:O29">
    <cfRule type="containsText" dxfId="41" priority="43" operator="containsText" text="enter target # here">
      <formula>NOT(ISERROR(SEARCH("enter target # here",O27)))</formula>
    </cfRule>
  </conditionalFormatting>
  <conditionalFormatting sqref="F6:F8">
    <cfRule type="containsText" dxfId="40" priority="42" operator="containsText" text="enter target # here">
      <formula>NOT(ISERROR(SEARCH("enter target # here",F6)))</formula>
    </cfRule>
  </conditionalFormatting>
  <conditionalFormatting sqref="G6:G8">
    <cfRule type="containsText" dxfId="39" priority="41" operator="containsText" text="enter current period #">
      <formula>NOT(ISERROR(SEARCH("enter current period #",G6)))</formula>
    </cfRule>
  </conditionalFormatting>
  <conditionalFormatting sqref="E6:E8">
    <cfRule type="containsText" dxfId="38" priority="40" operator="containsText" text="enter current period #">
      <formula>NOT(ISERROR(SEARCH("enter current period #",E6)))</formula>
    </cfRule>
  </conditionalFormatting>
  <conditionalFormatting sqref="D6:D8">
    <cfRule type="containsText" dxfId="37" priority="39" operator="containsText" text="enter current period #">
      <formula>NOT(ISERROR(SEARCH("enter current period #",D6)))</formula>
    </cfRule>
  </conditionalFormatting>
  <conditionalFormatting sqref="J6:J8">
    <cfRule type="containsText" dxfId="36" priority="38" operator="containsText" text="enter current period #">
      <formula>NOT(ISERROR(SEARCH("enter current period #",J6)))</formula>
    </cfRule>
  </conditionalFormatting>
  <conditionalFormatting sqref="I6:I8">
    <cfRule type="containsText" dxfId="35" priority="37" operator="containsText" text="enter target # here">
      <formula>NOT(ISERROR(SEARCH("enter target # here",I6)))</formula>
    </cfRule>
  </conditionalFormatting>
  <conditionalFormatting sqref="M6:M8">
    <cfRule type="containsText" dxfId="34" priority="36" operator="containsText" text="enter current period #">
      <formula>NOT(ISERROR(SEARCH("enter current period #",M6)))</formula>
    </cfRule>
  </conditionalFormatting>
  <conditionalFormatting sqref="L6:L8">
    <cfRule type="containsText" dxfId="33" priority="34" operator="containsText" text="enter target # here">
      <formula>NOT(ISERROR(SEARCH("enter target # here",L6)))</formula>
    </cfRule>
  </conditionalFormatting>
  <conditionalFormatting sqref="O6:O8">
    <cfRule type="containsText" dxfId="32" priority="33" operator="containsText" text="enter target # here">
      <formula>NOT(ISERROR(SEARCH("enter target # here",O6)))</formula>
    </cfRule>
  </conditionalFormatting>
  <conditionalFormatting sqref="G27:G29">
    <cfRule type="containsText" dxfId="31" priority="32" operator="containsText" text="enter current period #">
      <formula>NOT(ISERROR(SEARCH("enter current period #",G27)))</formula>
    </cfRule>
  </conditionalFormatting>
  <conditionalFormatting sqref="D9:D14">
    <cfRule type="containsText" dxfId="30" priority="31" operator="containsText" text="enter current period #">
      <formula>NOT(ISERROR(SEARCH("enter current period #",D9)))</formula>
    </cfRule>
  </conditionalFormatting>
  <conditionalFormatting sqref="F9:F14">
    <cfRule type="containsText" dxfId="29" priority="30" operator="containsText" text="enter target # here">
      <formula>NOT(ISERROR(SEARCH("enter target # here",F9)))</formula>
    </cfRule>
  </conditionalFormatting>
  <conditionalFormatting sqref="G9:G14">
    <cfRule type="containsText" dxfId="28" priority="29" operator="containsText" text="enter current period #">
      <formula>NOT(ISERROR(SEARCH("enter current period #",G9)))</formula>
    </cfRule>
  </conditionalFormatting>
  <conditionalFormatting sqref="E9:E14">
    <cfRule type="containsText" dxfId="27" priority="28" operator="containsText" text="enter current period #">
      <formula>NOT(ISERROR(SEARCH("enter current period #",E9)))</formula>
    </cfRule>
  </conditionalFormatting>
  <conditionalFormatting sqref="D15:D17">
    <cfRule type="containsText" dxfId="26" priority="27" operator="containsText" text="enter current period #">
      <formula>NOT(ISERROR(SEARCH("enter current period #",D15)))</formula>
    </cfRule>
  </conditionalFormatting>
  <conditionalFormatting sqref="F15:F17">
    <cfRule type="containsText" dxfId="25" priority="26" operator="containsText" text="enter target # here">
      <formula>NOT(ISERROR(SEARCH("enter target # here",F15)))</formula>
    </cfRule>
  </conditionalFormatting>
  <conditionalFormatting sqref="G15:G17">
    <cfRule type="containsText" dxfId="24" priority="25" operator="containsText" text="enter current period #">
      <formula>NOT(ISERROR(SEARCH("enter current period #",G15)))</formula>
    </cfRule>
  </conditionalFormatting>
  <conditionalFormatting sqref="E15:E17">
    <cfRule type="containsText" dxfId="23" priority="24" operator="containsText" text="enter current period #">
      <formula>NOT(ISERROR(SEARCH("enter current period #",E15)))</formula>
    </cfRule>
  </conditionalFormatting>
  <conditionalFormatting sqref="D18:D20">
    <cfRule type="containsText" dxfId="22" priority="23" operator="containsText" text="enter current period #">
      <formula>NOT(ISERROR(SEARCH("enter current period #",D18)))</formula>
    </cfRule>
  </conditionalFormatting>
  <conditionalFormatting sqref="F18:F20">
    <cfRule type="containsText" dxfId="21" priority="22" operator="containsText" text="enter target # here">
      <formula>NOT(ISERROR(SEARCH("enter target # here",F18)))</formula>
    </cfRule>
  </conditionalFormatting>
  <conditionalFormatting sqref="G18:G20">
    <cfRule type="containsText" dxfId="20" priority="21" operator="containsText" text="enter current period #">
      <formula>NOT(ISERROR(SEARCH("enter current period #",G18)))</formula>
    </cfRule>
  </conditionalFormatting>
  <conditionalFormatting sqref="E18:E20">
    <cfRule type="containsText" dxfId="19" priority="20" operator="containsText" text="enter current period #">
      <formula>NOT(ISERROR(SEARCH("enter current period #",E18)))</formula>
    </cfRule>
  </conditionalFormatting>
  <conditionalFormatting sqref="F30:F32">
    <cfRule type="containsText" dxfId="18" priority="19" operator="containsText" text="enter target # here">
      <formula>NOT(ISERROR(SEARCH("enter target # here",F30)))</formula>
    </cfRule>
  </conditionalFormatting>
  <conditionalFormatting sqref="E30:E32">
    <cfRule type="containsText" dxfId="17" priority="18" operator="containsText" text="enter current period #">
      <formula>NOT(ISERROR(SEARCH("enter current period #",E30)))</formula>
    </cfRule>
  </conditionalFormatting>
  <conditionalFormatting sqref="G30:G32">
    <cfRule type="containsText" dxfId="16" priority="17" operator="containsText" text="enter current period #">
      <formula>NOT(ISERROR(SEARCH("enter current period #",G30)))</formula>
    </cfRule>
  </conditionalFormatting>
  <conditionalFormatting sqref="I12:I14">
    <cfRule type="containsText" dxfId="15" priority="13" operator="containsText" text="enter target # here">
      <formula>NOT(ISERROR(SEARCH("enter target # here",I12)))</formula>
    </cfRule>
  </conditionalFormatting>
  <conditionalFormatting sqref="L12:L14">
    <cfRule type="containsText" dxfId="14" priority="12" operator="containsText" text="enter target # here">
      <formula>NOT(ISERROR(SEARCH("enter target # here",L12)))</formula>
    </cfRule>
  </conditionalFormatting>
  <conditionalFormatting sqref="O12:O14">
    <cfRule type="containsText" dxfId="13" priority="11" operator="containsText" text="enter target # here">
      <formula>NOT(ISERROR(SEARCH("enter target # here",O12)))</formula>
    </cfRule>
  </conditionalFormatting>
  <conditionalFormatting sqref="I33:I35">
    <cfRule type="containsText" dxfId="12" priority="10" operator="containsText" text="enter target # here">
      <formula>NOT(ISERROR(SEARCH("enter target # here",I33)))</formula>
    </cfRule>
  </conditionalFormatting>
  <conditionalFormatting sqref="J33:J35">
    <cfRule type="containsText" dxfId="11" priority="9" operator="containsText" text="enter current period #">
      <formula>NOT(ISERROR(SEARCH("enter current period #",J33)))</formula>
    </cfRule>
  </conditionalFormatting>
  <conditionalFormatting sqref="L33:L35">
    <cfRule type="containsText" dxfId="10" priority="8" operator="containsText" text="enter target # here">
      <formula>NOT(ISERROR(SEARCH("enter target # here",L33)))</formula>
    </cfRule>
  </conditionalFormatting>
  <conditionalFormatting sqref="M33:M35">
    <cfRule type="containsText" dxfId="9" priority="7" operator="containsText" text="enter current period #">
      <formula>NOT(ISERROR(SEARCH("enter current period #",M33)))</formula>
    </cfRule>
  </conditionalFormatting>
  <conditionalFormatting sqref="O33:O35">
    <cfRule type="containsText" dxfId="8" priority="6" operator="containsText" text="enter target # here">
      <formula>NOT(ISERROR(SEARCH("enter target # here",O33)))</formula>
    </cfRule>
  </conditionalFormatting>
  <conditionalFormatting sqref="P33:P35">
    <cfRule type="containsText" dxfId="7" priority="5" operator="containsText" text="enter current period #">
      <formula>NOT(ISERROR(SEARCH("enter current period #",P33)))</formula>
    </cfRule>
  </conditionalFormatting>
  <conditionalFormatting sqref="D33:D35">
    <cfRule type="containsText" dxfId="6" priority="4" operator="containsText" text="enter current period #">
      <formula>NOT(ISERROR(SEARCH("enter current period #",D33)))</formula>
    </cfRule>
  </conditionalFormatting>
  <conditionalFormatting sqref="F33:F35">
    <cfRule type="containsText" dxfId="5" priority="3" operator="containsText" text="enter target # here">
      <formula>NOT(ISERROR(SEARCH("enter target # here",F33)))</formula>
    </cfRule>
  </conditionalFormatting>
  <conditionalFormatting sqref="G33:G35">
    <cfRule type="containsText" dxfId="4" priority="2" operator="containsText" text="enter current period #">
      <formula>NOT(ISERROR(SEARCH("enter current period #",G33)))</formula>
    </cfRule>
  </conditionalFormatting>
  <conditionalFormatting sqref="E33:E35">
    <cfRule type="containsText" dxfId="3" priority="1" operator="containsText" text="enter current period #">
      <formula>NOT(ISERROR(SEARCH("enter current period #",E33)))</formula>
    </cfRule>
  </conditionalFormatting>
  <printOptions horizontalCentered="1"/>
  <pageMargins left="0.2" right="0.2" top="0.5" bottom="0.5" header="0.05" footer="0.05"/>
  <pageSetup scale="85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'\\bdo.com\mia\Users\ssyed\AppData\Local\Microsoft\Windows\Temporary Internet Files\Content.Outlook\OWYBZFJ4\[KPI dashboard template SAMPLE.xlsx]Lists'!#REF!</xm:f>
          </x14:formula1>
          <xm:sqref>R4</xm:sqref>
        </x14:dataValidation>
        <x14:dataValidation type="list" allowBlank="1" showInputMessage="1" showErrorMessage="1">
          <x14:formula1>
            <xm:f>Lists!$Q$4:$Q$5</xm:f>
          </x14:formula1>
          <xm:sqref>D6:D38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5"/>
  <sheetViews>
    <sheetView showGridLines="0" zoomScale="85" zoomScaleNormal="85" zoomScaleSheetLayoutView="100" workbookViewId="0">
      <pane ySplit="5" topLeftCell="A6" activePane="bottomLeft" state="frozen"/>
      <selection activeCell="H6" sqref="H6:H38"/>
      <selection pane="bottomLeft" activeCell="H45" sqref="H45:I45"/>
    </sheetView>
  </sheetViews>
  <sheetFormatPr baseColWidth="10" defaultColWidth="9.140625" defaultRowHeight="15.75"/>
  <cols>
    <col min="1" max="1" width="6.140625" style="23" customWidth="1"/>
    <col min="2" max="2" width="16" style="23" hidden="1" customWidth="1"/>
    <col min="3" max="3" width="2.28515625" style="23" customWidth="1"/>
    <col min="4" max="4" width="24" style="28" customWidth="1"/>
    <col min="5" max="5" width="14.28515625" style="28" customWidth="1"/>
    <col min="6" max="9" width="17.85546875" style="28" customWidth="1"/>
    <col min="10" max="10" width="23" style="28" customWidth="1"/>
    <col min="11" max="11" width="17.5703125" style="28" customWidth="1"/>
    <col min="12" max="12" width="2.28515625" style="28" customWidth="1"/>
    <col min="13" max="16" width="13.85546875" style="23" customWidth="1"/>
    <col min="17" max="32" width="9.140625" style="23"/>
    <col min="33" max="16384" width="9.140625" style="28"/>
  </cols>
  <sheetData>
    <row r="1" spans="2:13" s="23" customFormat="1"/>
    <row r="2" spans="2:13" s="29" customFormat="1" hidden="1">
      <c r="C2" s="331"/>
      <c r="D2" s="331"/>
      <c r="E2" s="331"/>
      <c r="F2" s="29">
        <f>VLOOKUP($E4,ColumNoSample,3,FALSE)</f>
        <v>4</v>
      </c>
      <c r="G2" s="29">
        <f>VLOOKUP($E4,ColumNoSample,4,FALSE)</f>
        <v>5</v>
      </c>
      <c r="I2" s="29">
        <f>VLOOKUP($E4,ColumNoSample,2,FALSE)</f>
        <v>3</v>
      </c>
      <c r="J2" s="29">
        <f>VLOOKUP($E4,ColumNoSample,5,FALSE)</f>
        <v>6</v>
      </c>
    </row>
    <row r="3" spans="2:13" s="23" customFormat="1" ht="17.25" thickBot="1">
      <c r="C3" s="332" t="str">
        <f>+'Data Entry SAMPLE'!D3</f>
        <v>ABC Organization</v>
      </c>
      <c r="D3" s="333"/>
      <c r="E3" s="334"/>
      <c r="F3" s="50"/>
      <c r="G3" s="50"/>
      <c r="H3" s="50"/>
      <c r="I3" s="50"/>
      <c r="J3" s="50"/>
      <c r="K3" s="50" t="s">
        <v>24</v>
      </c>
      <c r="L3" s="13"/>
    </row>
    <row r="4" spans="2:13" s="23" customFormat="1" ht="18.75" customHeight="1" thickBot="1">
      <c r="C4" s="335" t="s">
        <v>4</v>
      </c>
      <c r="D4" s="336"/>
      <c r="E4" s="38" t="s">
        <v>19</v>
      </c>
      <c r="F4" s="50"/>
      <c r="G4" s="14"/>
      <c r="H4" s="50"/>
      <c r="I4" s="50"/>
      <c r="J4" s="337"/>
      <c r="K4" s="337"/>
      <c r="L4" s="338"/>
    </row>
    <row r="5" spans="2:13" s="23" customFormat="1" ht="31.5" customHeight="1">
      <c r="B5" s="47" t="s">
        <v>34</v>
      </c>
      <c r="C5" s="15"/>
      <c r="D5" s="339" t="s">
        <v>0</v>
      </c>
      <c r="E5" s="340"/>
      <c r="F5" s="51" t="s">
        <v>33</v>
      </c>
      <c r="G5" s="25" t="s">
        <v>3</v>
      </c>
      <c r="H5" s="45" t="s">
        <v>32</v>
      </c>
      <c r="I5" s="25" t="s">
        <v>25</v>
      </c>
      <c r="J5" s="341" t="s">
        <v>23</v>
      </c>
      <c r="K5" s="342"/>
      <c r="L5" s="24"/>
    </row>
    <row r="6" spans="2:13" s="23" customFormat="1" ht="15.75" customHeight="1">
      <c r="B6" s="303">
        <f>IF(C6="",ROUND(F6-(+F6*G$45),2),ROUND(F6+(+F6*G$45),2))</f>
        <v>190000</v>
      </c>
      <c r="C6" s="306" t="str">
        <f>IF(+'Data Entry SAMPLE'!D6="","",'Data Entry SAMPLE'!D6)</f>
        <v/>
      </c>
      <c r="D6" s="307" t="str">
        <f>IF(+'Data Entry SAMPLE'!C6="","",'Data Entry SAMPLE'!C6)</f>
        <v>Cash on Hand</v>
      </c>
      <c r="E6" s="308"/>
      <c r="F6" s="325">
        <f>IF(D6="","",IF(VLOOKUP($D6,KPISample,F$2,FALSE)=0,0,IF(ISNUMBER(VLOOKUP($D6,KPISample,F$2,FALSE))=FALSE,0,VLOOKUP($D6,KPISample,F$2,FALSE))))</f>
        <v>200000</v>
      </c>
      <c r="G6" s="328">
        <f>IF(D6="","",IF(ISNUMBER(VLOOKUP($D6,KPISample,G$2,FALSE))=FALSE,0,IF(VLOOKUP($D6,KPISample,G$2,FALSE)=0,0,VLOOKUP($D6,KPISample,G$2,FALSE))))</f>
        <v>200000</v>
      </c>
      <c r="H6" s="316" t="str">
        <f>IF($D6="","",IF(G6=F6,"Meets/exceeds target",IF(AND($C6&lt;&gt;"",$G6&gt;$B6,G$45=0),"Off target",IF(AND($C6&lt;&gt;"",$G6&gt;$B6),"Off target (more than "&amp;+TEXT(G$45,"0%")&amp;+")",IF(AND($C6&lt;&gt;"",$G6&gt;F6,$G6&lt;=$B6),"Near target (within "&amp;+TEXT(G$45,"0%")&amp;+")",IF(AND($C6&lt;&gt;"",$G6&lt;$F6),"Meets/exceeds target",IF(AND($G6&lt;$B6,G$45=0),"Off target",IF($G6&lt;$B6,"Off target (more than "&amp;+TEXT(G$45,"0%")&amp;+")",IF(AND($G6&gt;=$B6,$G6&lt;=$F6),"Near target (within "&amp;+TEXT(G$45,"0%")&amp;+")",IF($G6&gt;$F6,"Meets/exceeds target",""))))))))))</f>
        <v>Meets/exceeds target</v>
      </c>
      <c r="I6" s="325">
        <f>IF(D6="","",IF(VLOOKUP($D6,KPISample,I$2,FALSE)=0,0,IF(ISNUMBER(VLOOKUP($D6,KPISample,I$2,FALSE))=FALSE,0,VLOOKUP($D6,KPISample,I$2,FALSE))))</f>
        <v>175600</v>
      </c>
      <c r="J6" s="294" t="str">
        <f>IF(D6="","",IF((VLOOKUP($D6,KPISample,J$2,FALSE))="","",VLOOKUP($D6,KPISample,J$2,FALSE)))</f>
        <v>target represents 2 months of operating expenses</v>
      </c>
      <c r="K6" s="295"/>
      <c r="L6" s="16"/>
      <c r="M6" s="48"/>
    </row>
    <row r="7" spans="2:13" s="23" customFormat="1" ht="15.75" customHeight="1">
      <c r="B7" s="304"/>
      <c r="C7" s="306"/>
      <c r="D7" s="309"/>
      <c r="E7" s="310"/>
      <c r="F7" s="326"/>
      <c r="G7" s="329"/>
      <c r="H7" s="317"/>
      <c r="I7" s="326"/>
      <c r="J7" s="296"/>
      <c r="K7" s="297"/>
      <c r="L7" s="16"/>
    </row>
    <row r="8" spans="2:13" s="23" customFormat="1">
      <c r="B8" s="305"/>
      <c r="C8" s="306"/>
      <c r="D8" s="311"/>
      <c r="E8" s="312"/>
      <c r="F8" s="327"/>
      <c r="G8" s="330"/>
      <c r="H8" s="318"/>
      <c r="I8" s="327"/>
      <c r="J8" s="298"/>
      <c r="K8" s="299"/>
      <c r="L8" s="16"/>
    </row>
    <row r="9" spans="2:13" s="23" customFormat="1" ht="15.75" customHeight="1">
      <c r="B9" s="303">
        <f>IF(C9="",ROUND(F9-(+F9*G$45),2),ROUND(F9+(+F9*G$45),2))</f>
        <v>47.5</v>
      </c>
      <c r="C9" s="306" t="str">
        <f>IF(+'Data Entry SAMPLE'!D9="","",'Data Entry SAMPLE'!D9)</f>
        <v/>
      </c>
      <c r="D9" s="307" t="str">
        <f>IF(+'Data Entry SAMPLE'!C9="","",'Data Entry SAMPLE'!C9)</f>
        <v>Program Participants</v>
      </c>
      <c r="E9" s="308"/>
      <c r="F9" s="291">
        <f>IF(D9="","",IF(VLOOKUP($D9,KPISample,F$2,FALSE)=0,0,IF(ISNUMBER(VLOOKUP($D9,KPISample,F$2,FALSE))=FALSE,0,VLOOKUP($D9,KPISample,F$2,FALSE))))</f>
        <v>50</v>
      </c>
      <c r="G9" s="313">
        <f>IF(D9="","",IF(VLOOKUP($D9,KPISample,G$2,FALSE)=0,0,IF(ISNUMBER(VLOOKUP($D9,KPISample,G$2,FALSE))=FALSE,0,VLOOKUP($D9,KPISample,G$2,FALSE))))</f>
        <v>48</v>
      </c>
      <c r="H9" s="316" t="str">
        <f>IF($D9="","",IF(G9=F9,"Meets/exceeds target",IF(AND($C9&lt;&gt;"",$G9&gt;$B9,G$45=0),"Off target",IF(AND($C9&lt;&gt;"",$G9&gt;$B9),"Off target (more than "&amp;+TEXT(G$45,"0%")&amp;+")",IF(AND($C9&lt;&gt;"",$G9&gt;F9,$G9&lt;=$B9),"Near target (within "&amp;+TEXT(G$45,"0%")&amp;+")",IF(AND($C9&lt;&gt;"",$G9&lt;$F9),"Meets/exceeds target",IF(AND($G9&lt;$B9,G$45=0),"Off target",IF($G9&lt;$B9,"Off target (more than "&amp;+TEXT(G$45,"0%")&amp;+")",IF(AND($G9&gt;=$B9,$G9&lt;=$F9),"Near target (within "&amp;+TEXT(G$45,"0%")&amp;+")",IF($G9&gt;$F9,"Meets/exceeds target",""))))))))))</f>
        <v>Near target (within 5%)</v>
      </c>
      <c r="I9" s="291">
        <f>IF(D9="","",IF(VLOOKUP($D9,KPISample,I$2,FALSE)=0,0,IF(ISNUMBER(VLOOKUP($D9,KPISample,I$2,FALSE))=FALSE,0,VLOOKUP($D9,KPISample,I$2,FALSE))))</f>
        <v>88</v>
      </c>
      <c r="J9" s="294" t="str">
        <f>IF(D9="","",IF((VLOOKUP($D9,KPISample,J$2,FALSE))="","",VLOOKUP($D9,KPISample,J$2,FALSE)))</f>
        <v xml:space="preserve"> </v>
      </c>
      <c r="K9" s="295"/>
      <c r="L9" s="17"/>
    </row>
    <row r="10" spans="2:13" s="23" customFormat="1" ht="15.75" customHeight="1">
      <c r="B10" s="304"/>
      <c r="C10" s="306"/>
      <c r="D10" s="309"/>
      <c r="E10" s="310"/>
      <c r="F10" s="292"/>
      <c r="G10" s="314"/>
      <c r="H10" s="317"/>
      <c r="I10" s="292"/>
      <c r="J10" s="296"/>
      <c r="K10" s="297"/>
      <c r="L10" s="17"/>
    </row>
    <row r="11" spans="2:13" s="23" customFormat="1">
      <c r="B11" s="305"/>
      <c r="C11" s="306"/>
      <c r="D11" s="311"/>
      <c r="E11" s="312"/>
      <c r="F11" s="293"/>
      <c r="G11" s="315"/>
      <c r="H11" s="318"/>
      <c r="I11" s="293"/>
      <c r="J11" s="298"/>
      <c r="K11" s="299"/>
      <c r="L11" s="17"/>
    </row>
    <row r="12" spans="2:13" s="23" customFormat="1" ht="15.75" customHeight="1">
      <c r="B12" s="303">
        <f>IF(C12="",ROUND(F12-(+F12*G$45),2),ROUND(F12+(+F12*G$45),2))</f>
        <v>1.05</v>
      </c>
      <c r="C12" s="306" t="str">
        <f>IF(+'Data Entry SAMPLE'!D12="","",'Data Entry SAMPLE'!D12)</f>
        <v>I</v>
      </c>
      <c r="D12" s="307" t="str">
        <f>IF(+'Data Entry SAMPLE'!C12="","",'Data Entry SAMPLE'!C12)</f>
        <v>Employee Turnover</v>
      </c>
      <c r="E12" s="308"/>
      <c r="F12" s="291">
        <f>IF(D12="","",IF(VLOOKUP($D12,KPISample,F$2,FALSE)=0,0,IF(ISNUMBER(VLOOKUP($D12,KPISample,F$2,FALSE))=FALSE,0,VLOOKUP($D12,KPISample,F$2,FALSE))))</f>
        <v>1</v>
      </c>
      <c r="G12" s="313">
        <f>IF(D12="","",IF(VLOOKUP($D12,KPISample,G$2,FALSE)=0,0,IF(ISNUMBER(VLOOKUP($D12,KPISample,G$2,FALSE))=FALSE,0,VLOOKUP($D12,KPISample,G$2,FALSE))))</f>
        <v>1</v>
      </c>
      <c r="H12" s="316" t="str">
        <f>IF($D12="","",IF(G12=F12,"Meets/exceeds target",IF(AND($C12&lt;&gt;"",$G12&gt;$B12,G$45=0),"Off target",IF(AND($C12&lt;&gt;"",$G12&gt;$B12),"Off target (more than "&amp;+TEXT(G$45,"0%")&amp;+")",IF(AND($C12&lt;&gt;"",$G12&gt;F12,$G12&lt;=$B12),"Near target (within "&amp;+TEXT(G$45,"0%")&amp;+")",IF(AND($C12&lt;&gt;"",$G12&lt;$F12),"Meets/exceeds target",IF(AND($G12&lt;$B12,G$45=0),"Off target",IF($G12&lt;$B12,"Off target (more than "&amp;+TEXT(G$45,"0%")&amp;+")",IF(AND($G12&gt;=$B12,$G12&lt;=$F12),"Near target (within "&amp;+TEXT(G$45,"0%")&amp;+")",IF($G12&gt;$F12,"Meets/exceeds target",""))))))))))</f>
        <v>Meets/exceeds target</v>
      </c>
      <c r="I12" s="291">
        <f>IF(D12="","",IF(VLOOKUP($D12,KPISample,I$2,FALSE)=0,0,IF(ISNUMBER(VLOOKUP($D12,KPISample,I$2,FALSE))=FALSE,0,VLOOKUP($D12,KPISample,I$2,FALSE))))</f>
        <v>0</v>
      </c>
      <c r="J12" s="294" t="str">
        <f>IF(D12="","",IF((VLOOKUP($D12,KPISample,J$2,FALSE))="","",VLOOKUP($D12,KPISample,J$2,FALSE)))</f>
        <v/>
      </c>
      <c r="K12" s="295"/>
      <c r="L12" s="16"/>
    </row>
    <row r="13" spans="2:13" s="23" customFormat="1">
      <c r="B13" s="304"/>
      <c r="C13" s="306"/>
      <c r="D13" s="309"/>
      <c r="E13" s="310"/>
      <c r="F13" s="292"/>
      <c r="G13" s="314"/>
      <c r="H13" s="317"/>
      <c r="I13" s="292"/>
      <c r="J13" s="296"/>
      <c r="K13" s="297"/>
      <c r="L13" s="16"/>
    </row>
    <row r="14" spans="2:13" s="23" customFormat="1">
      <c r="B14" s="305"/>
      <c r="C14" s="306"/>
      <c r="D14" s="311"/>
      <c r="E14" s="312"/>
      <c r="F14" s="293"/>
      <c r="G14" s="315"/>
      <c r="H14" s="318"/>
      <c r="I14" s="293"/>
      <c r="J14" s="298"/>
      <c r="K14" s="299"/>
      <c r="L14" s="16"/>
    </row>
    <row r="15" spans="2:13" s="23" customFormat="1" ht="15" customHeight="1">
      <c r="B15" s="303">
        <f>IF(C15="",ROUND(F15-(+F15*G$45),2),ROUND(F15+(+F15*G$45),2))</f>
        <v>0.05</v>
      </c>
      <c r="C15" s="306" t="str">
        <f>IF(+'Data Entry SAMPLE'!D15="","",'Data Entry SAMPLE'!D15)</f>
        <v/>
      </c>
      <c r="D15" s="307" t="str">
        <f>IF(+'Data Entry SAMPLE'!C15="","",'Data Entry SAMPLE'!C15)</f>
        <v>profit margin</v>
      </c>
      <c r="E15" s="308"/>
      <c r="F15" s="319">
        <f>IF(D15="","",IF(VLOOKUP($D15,KPISample,F$2,FALSE)=0,0,IF(ISNUMBER(VLOOKUP($D15,KPISample,F$2,FALSE))=FALSE,0,VLOOKUP($D15,KPISample,F$2,FALSE))))</f>
        <v>0.05</v>
      </c>
      <c r="G15" s="322">
        <f>IF(D15="","",IF(VLOOKUP($D15,KPISample,G$2,FALSE)=0,0,IF(ISNUMBER(VLOOKUP($D15,KPISample,G$2,FALSE))=FALSE,0,VLOOKUP($D15,KPISample,G$2,FALSE))))</f>
        <v>0.04</v>
      </c>
      <c r="H15" s="316" t="str">
        <f>IF($D15="","",IF(G15=F15,"Meets/exceeds target",IF(AND($C15&lt;&gt;"",$G15&gt;$B15,G$45=0),"Off target",IF(AND($C15&lt;&gt;"",$G15&gt;$B15),"Off target (more than "&amp;+TEXT(G$45,"0%")&amp;+")",IF(AND($C15&lt;&gt;"",$G15&gt;F15,$G15&lt;=$B15),"Near target (within "&amp;+TEXT(G$45,"0%")&amp;+")",IF(AND($C15&lt;&gt;"",$G15&lt;$F15),"Meets/exceeds target",IF(AND($G15&lt;$B15,G$45=0),"Off target",IF($G15&lt;$B15,"Off target (more than "&amp;+TEXT(G$45,"0%")&amp;+")",IF(AND($G15&gt;=$B15,$G15&lt;=$F15),"Near target (within "&amp;+TEXT(G$45,"0%")&amp;+")",IF($G15&gt;$F15,"Meets/exceeds target",""))))))))))</f>
        <v>Off target (more than 5%)</v>
      </c>
      <c r="I15" s="319">
        <f>IF(D15="","",IF(VLOOKUP($D15,KPISample,I$2,FALSE)=0,0,IF(ISNUMBER(VLOOKUP($D15,KPISample,I$2,FALSE))=FALSE,0,VLOOKUP($D15,KPISample,I$2,FALSE))))</f>
        <v>0.05</v>
      </c>
      <c r="J15" s="294" t="str">
        <f>IF(D15="","",IF((VLOOKUP($D15,KPISample,J$2,FALSE))="","",VLOOKUP($D15,KPISample,J$2,FALSE)))</f>
        <v/>
      </c>
      <c r="K15" s="295"/>
      <c r="L15" s="16"/>
    </row>
    <row r="16" spans="2:13" s="23" customFormat="1">
      <c r="B16" s="304"/>
      <c r="C16" s="306"/>
      <c r="D16" s="309"/>
      <c r="E16" s="310"/>
      <c r="F16" s="320"/>
      <c r="G16" s="323"/>
      <c r="H16" s="317"/>
      <c r="I16" s="320"/>
      <c r="J16" s="296"/>
      <c r="K16" s="297"/>
      <c r="L16" s="16"/>
    </row>
    <row r="17" spans="2:14" s="23" customFormat="1">
      <c r="B17" s="305"/>
      <c r="C17" s="306"/>
      <c r="D17" s="311"/>
      <c r="E17" s="312"/>
      <c r="F17" s="321"/>
      <c r="G17" s="324"/>
      <c r="H17" s="318"/>
      <c r="I17" s="321"/>
      <c r="J17" s="298"/>
      <c r="K17" s="299"/>
      <c r="L17" s="16"/>
    </row>
    <row r="18" spans="2:14" s="23" customFormat="1" ht="15.75" customHeight="1">
      <c r="B18" s="303" t="e">
        <f>IF(C18="",ROUND(F18-(+F18*G$45),2),ROUND(F18+(+F18*G$45),2))</f>
        <v>#VALUE!</v>
      </c>
      <c r="C18" s="306" t="str">
        <f>IF(+'Data Entry SAMPLE'!D18="","",'Data Entry SAMPLE'!D18)</f>
        <v/>
      </c>
      <c r="D18" s="307" t="str">
        <f>IF(+'Data Entry SAMPLE'!C18="","",'Data Entry SAMPLE'!C18)</f>
        <v/>
      </c>
      <c r="E18" s="308"/>
      <c r="F18" s="291" t="str">
        <f>IF(D18="","",IF(VLOOKUP($D18,KPISample,F$2,FALSE)=0,0,IF(ISNUMBER(VLOOKUP($D18,KPISample,F$2,FALSE))=FALSE,0,VLOOKUP($D18,KPISample,F$2,FALSE))))</f>
        <v/>
      </c>
      <c r="G18" s="313" t="str">
        <f>IF(D18="","",IF(VLOOKUP($D18,KPISample,G$2,FALSE)=0,0,IF(ISNUMBER(VLOOKUP($D18,KPISample,G$2,FALSE))=FALSE,0,VLOOKUP($D18,KPISample,G$2,FALSE))))</f>
        <v/>
      </c>
      <c r="H18" s="316" t="str">
        <f>IF($D18="","",IF(G18=F18,"Meets/exceeds target",IF(AND($C18&lt;&gt;"",$G18&gt;$B18,G$45=0),"Off target",IF(AND($C18&lt;&gt;"",$G18&gt;$B18),"Off target (more than "&amp;+TEXT(G$45,"0%")&amp;+")",IF(AND($C18&lt;&gt;"",$G18&gt;F18,$G18&lt;=$B18),"Near target (within "&amp;+TEXT(G$45,"0%")&amp;+")",IF(AND($C18&lt;&gt;"",$G18&lt;$F18),"Meets/exceeds target",IF(AND($G18&lt;$B18,G$45=0),"Off target",IF($G18&lt;$B18,"Off target (more than "&amp;+TEXT(G$45,"0%")&amp;+")",IF(AND($G18&gt;=$B18,$G18&lt;=$F18),"Near target (within "&amp;+TEXT(G$45,"0%")&amp;+")",IF($G18&gt;$F18,"Meets/exceeds target",""))))))))))</f>
        <v/>
      </c>
      <c r="I18" s="291" t="str">
        <f>IF(D18="","",IF(VLOOKUP($D18,KPISample,I$2,FALSE)=0,0,IF(ISNUMBER(VLOOKUP($D18,KPISample,I$2,FALSE))=FALSE,0,VLOOKUP($D18,KPISample,I$2,FALSE))))</f>
        <v/>
      </c>
      <c r="J18" s="294" t="str">
        <f>IF(D18="","",IF((VLOOKUP($D18,KPISample,J$2,FALSE))="","",VLOOKUP($D18,KPISample,J$2,FALSE)))</f>
        <v/>
      </c>
      <c r="K18" s="295"/>
      <c r="L18" s="16"/>
      <c r="N18" s="27"/>
    </row>
    <row r="19" spans="2:14" s="23" customFormat="1">
      <c r="B19" s="304"/>
      <c r="C19" s="306"/>
      <c r="D19" s="309"/>
      <c r="E19" s="310"/>
      <c r="F19" s="292"/>
      <c r="G19" s="314"/>
      <c r="H19" s="317"/>
      <c r="I19" s="292"/>
      <c r="J19" s="296"/>
      <c r="K19" s="297"/>
      <c r="L19" s="16"/>
    </row>
    <row r="20" spans="2:14" s="23" customFormat="1">
      <c r="B20" s="305"/>
      <c r="C20" s="306"/>
      <c r="D20" s="311"/>
      <c r="E20" s="312"/>
      <c r="F20" s="293"/>
      <c r="G20" s="315"/>
      <c r="H20" s="318"/>
      <c r="I20" s="293"/>
      <c r="J20" s="298"/>
      <c r="K20" s="299"/>
      <c r="L20" s="16"/>
    </row>
    <row r="21" spans="2:14" s="23" customFormat="1" ht="15.75" customHeight="1">
      <c r="B21" s="303" t="e">
        <f>IF(C21="",ROUND(F21-(+F21*G$45),2),ROUND(F21+(+F21*G$45),2))</f>
        <v>#VALUE!</v>
      </c>
      <c r="C21" s="306" t="str">
        <f>IF(+'Data Entry SAMPLE'!D21="","",'Data Entry SAMPLE'!D21)</f>
        <v/>
      </c>
      <c r="D21" s="307" t="str">
        <f>IF(+'Data Entry SAMPLE'!C21="","",'Data Entry SAMPLE'!C21)</f>
        <v/>
      </c>
      <c r="E21" s="308"/>
      <c r="F21" s="291" t="str">
        <f>IF(D21="","",IF(VLOOKUP($D21,KPISample,F$2,FALSE)=0,0,IF(ISNUMBER(VLOOKUP($D21,KPISample,F$2,FALSE))=FALSE,0,VLOOKUP($D21,KPISample,F$2,FALSE))))</f>
        <v/>
      </c>
      <c r="G21" s="313" t="str">
        <f>IF(D21="","",IF(VLOOKUP($D21,KPISample,G$2,FALSE)=0,0,IF(ISNUMBER(VLOOKUP($D21,KPISample,G$2,FALSE))=FALSE,0,VLOOKUP($D21,KPISample,G$2,FALSE))))</f>
        <v/>
      </c>
      <c r="H21" s="316" t="str">
        <f>IF($D21="","",IF(G21=F21,"Meets/exceeds target",IF(AND($C21&lt;&gt;"",$G21&gt;$B21,G$45=0),"Off target",IF(AND($C21&lt;&gt;"",$G21&gt;$B21),"Off target (more than "&amp;+TEXT(G$45,"0%")&amp;+")",IF(AND($C21&lt;&gt;"",$G21&gt;F21,$G21&lt;=$B21),"Near target (within "&amp;+TEXT(G$45,"0%")&amp;+")",IF(AND($C21&lt;&gt;"",$G21&lt;$F21),"Meets/exceeds target",IF(AND($G21&lt;$B21,G$45=0),"Off target",IF($G21&lt;$B21,"Off target (more than "&amp;+TEXT(G$45,"0%")&amp;+")",IF(AND($G21&gt;=$B21,$G21&lt;=$F21),"Near target (within "&amp;+TEXT(G$45,"0%")&amp;+")",IF($G21&gt;$F21,"Meets/exceeds target",""))))))))))</f>
        <v/>
      </c>
      <c r="I21" s="291" t="str">
        <f>IF(D21="","",IF(VLOOKUP($D21,KPISample,I$2,FALSE)=0,0,IF(ISNUMBER(VLOOKUP($D21,KPISample,I$2,FALSE))=FALSE,0,VLOOKUP($D21,KPISample,I$2,FALSE))))</f>
        <v/>
      </c>
      <c r="J21" s="294" t="str">
        <f>IF(D21="","",IF((VLOOKUP($D21,KPISample,J$2,FALSE))="","",VLOOKUP($D21,KPISample,J$2,FALSE)))</f>
        <v/>
      </c>
      <c r="K21" s="295"/>
      <c r="L21" s="16"/>
    </row>
    <row r="22" spans="2:14" s="23" customFormat="1" ht="15.75" customHeight="1">
      <c r="B22" s="304"/>
      <c r="C22" s="306"/>
      <c r="D22" s="309"/>
      <c r="E22" s="310"/>
      <c r="F22" s="292"/>
      <c r="G22" s="314"/>
      <c r="H22" s="317"/>
      <c r="I22" s="292"/>
      <c r="J22" s="296"/>
      <c r="K22" s="297"/>
      <c r="L22" s="16"/>
    </row>
    <row r="23" spans="2:14" s="23" customFormat="1">
      <c r="B23" s="305"/>
      <c r="C23" s="306"/>
      <c r="D23" s="311"/>
      <c r="E23" s="312"/>
      <c r="F23" s="293"/>
      <c r="G23" s="315"/>
      <c r="H23" s="318"/>
      <c r="I23" s="293"/>
      <c r="J23" s="298"/>
      <c r="K23" s="299"/>
      <c r="L23" s="16"/>
    </row>
    <row r="24" spans="2:14" s="23" customFormat="1" ht="15.75" customHeight="1">
      <c r="B24" s="303" t="e">
        <f>IF(C24="",ROUND(F24-(+F24*G$45),2),ROUND(F24+(+F24*G$45),2))</f>
        <v>#VALUE!</v>
      </c>
      <c r="C24" s="306" t="str">
        <f>IF(+'Data Entry SAMPLE'!D24="","",'Data Entry SAMPLE'!D24)</f>
        <v/>
      </c>
      <c r="D24" s="307" t="str">
        <f>IF(+'Data Entry SAMPLE'!C24="","",'Data Entry SAMPLE'!C24)</f>
        <v/>
      </c>
      <c r="E24" s="308"/>
      <c r="F24" s="291" t="str">
        <f>IF(D24="","",IF(VLOOKUP($D24,KPISample,F$2,FALSE)=0,0,IF(ISNUMBER(VLOOKUP($D24,KPISample,F$2,FALSE))=FALSE,0,VLOOKUP($D24,KPISample,F$2,FALSE))))</f>
        <v/>
      </c>
      <c r="G24" s="313" t="str">
        <f>IF(D24="","",IF(VLOOKUP($D24,KPISample,G$2,FALSE)=0,0,IF(ISNUMBER(VLOOKUP($D24,KPISample,G$2,FALSE))=FALSE,0,VLOOKUP($D24,KPISample,G$2,FALSE))))</f>
        <v/>
      </c>
      <c r="H24" s="316" t="str">
        <f>IF($D24="","",IF(G24=F24,"Meets/exceeds target",IF(AND($C24&lt;&gt;"",$G24&gt;$B24,G$45=0),"Off target",IF(AND($C24&lt;&gt;"",$G24&gt;$B24),"Off target (more than "&amp;+TEXT(G$45,"0%")&amp;+")",IF(AND($C24&lt;&gt;"",$G24&gt;F24,$G24&lt;=$B24),"Near target (within "&amp;+TEXT(G$45,"0%")&amp;+")",IF(AND($C24&lt;&gt;"",$G24&lt;$F24),"Meets/exceeds target",IF(AND($G24&lt;$B24,G$45=0),"Off target",IF($G24&lt;$B24,"Off target (more than "&amp;+TEXT(G$45,"0%")&amp;+")",IF(AND($G24&gt;=$B24,$G24&lt;=$F24),"Near target (within "&amp;+TEXT(G$45,"0%")&amp;+")",IF($G24&gt;$F24,"Meets/exceeds target",""))))))))))</f>
        <v/>
      </c>
      <c r="I24" s="291" t="str">
        <f>IF(D24="","",IF(VLOOKUP($D24,KPISample,I$2,FALSE)=0,0,IF(ISNUMBER(VLOOKUP($D24,KPISample,I$2,FALSE))=FALSE,0,VLOOKUP($D24,KPISample,I$2,FALSE))))</f>
        <v/>
      </c>
      <c r="J24" s="294" t="str">
        <f>IF(D24="","",IF((VLOOKUP($D24,KPISample,J$2,FALSE))="","",VLOOKUP($D24,KPISample,J$2,FALSE)))</f>
        <v/>
      </c>
      <c r="K24" s="295"/>
      <c r="L24" s="16"/>
    </row>
    <row r="25" spans="2:14" s="23" customFormat="1" ht="15.75" customHeight="1">
      <c r="B25" s="304"/>
      <c r="C25" s="306"/>
      <c r="D25" s="309"/>
      <c r="E25" s="310"/>
      <c r="F25" s="292"/>
      <c r="G25" s="314"/>
      <c r="H25" s="317"/>
      <c r="I25" s="292"/>
      <c r="J25" s="296"/>
      <c r="K25" s="297"/>
      <c r="L25" s="16"/>
    </row>
    <row r="26" spans="2:14" s="23" customFormat="1">
      <c r="B26" s="305"/>
      <c r="C26" s="306"/>
      <c r="D26" s="311"/>
      <c r="E26" s="312"/>
      <c r="F26" s="293"/>
      <c r="G26" s="315"/>
      <c r="H26" s="318"/>
      <c r="I26" s="293"/>
      <c r="J26" s="298"/>
      <c r="K26" s="299"/>
      <c r="L26" s="16"/>
    </row>
    <row r="27" spans="2:14" s="23" customFormat="1" ht="15.75" customHeight="1">
      <c r="B27" s="303" t="e">
        <f>IF(C27="",ROUND(F27-(+F27*G$45),2),ROUND(F27+(+F27*G$45),2))</f>
        <v>#VALUE!</v>
      </c>
      <c r="C27" s="306" t="str">
        <f>IF(+'Data Entry SAMPLE'!D27="","",'Data Entry SAMPLE'!D27)</f>
        <v/>
      </c>
      <c r="D27" s="307" t="str">
        <f>IF(+'Data Entry SAMPLE'!C27="","",'Data Entry SAMPLE'!C27)</f>
        <v/>
      </c>
      <c r="E27" s="308"/>
      <c r="F27" s="291" t="str">
        <f>IF(D27="","",IF(VLOOKUP($D27,KPISample,F$2,FALSE)=0,0,IF(ISNUMBER(VLOOKUP($D27,KPISample,F$2,FALSE))=FALSE,0,VLOOKUP($D27,KPISample,F$2,FALSE))))</f>
        <v/>
      </c>
      <c r="G27" s="313" t="str">
        <f>IF(D27="","",IF(VLOOKUP($D27,KPISample,G$2,FALSE)=0,0,IF(ISNUMBER(VLOOKUP($D27,KPISample,G$2,FALSE))=FALSE,0,VLOOKUP($D27,KPISample,G$2,FALSE))))</f>
        <v/>
      </c>
      <c r="H27" s="316" t="str">
        <f>IF($D27="","",IF(G27=F27,"Meets/exceeds target",IF(AND($C27&lt;&gt;"",$G27&gt;$B27,G$45=0),"Off target",IF(AND($C27&lt;&gt;"",$G27&gt;$B27),"Off target (more than "&amp;+TEXT(G$45,"0%")&amp;+")",IF(AND($C27&lt;&gt;"",$G27&gt;F27,$G27&lt;=$B27),"Near target (within "&amp;+TEXT(G$45,"0%")&amp;+")",IF(AND($C27&lt;&gt;"",$G27&lt;$F27),"Meets/exceeds target",IF(AND($G27&lt;$B27,G$45=0),"Off target",IF($G27&lt;$B27,"Off target (more than "&amp;+TEXT(G$45,"0%")&amp;+")",IF(AND($G27&gt;=$B27,$G27&lt;=$F27),"Near target (within "&amp;+TEXT(G$45,"0%")&amp;+")",IF($G27&gt;$F27,"Meets/exceeds target",""))))))))))</f>
        <v/>
      </c>
      <c r="I27" s="291" t="str">
        <f>IF(D27="","",IF(VLOOKUP($D27,KPISample,I$2,FALSE)=0,0,IF(ISNUMBER(VLOOKUP($D27,KPISample,I$2,FALSE))=FALSE,0,VLOOKUP($D27,KPISample,I$2,FALSE))))</f>
        <v/>
      </c>
      <c r="J27" s="294" t="str">
        <f>IF(D27="","",IF((VLOOKUP($D27,KPISample,J$2,FALSE))="","",VLOOKUP($D27,KPISample,J$2,FALSE)))</f>
        <v/>
      </c>
      <c r="K27" s="295"/>
      <c r="L27" s="16"/>
    </row>
    <row r="28" spans="2:14" s="23" customFormat="1" ht="15.75" customHeight="1">
      <c r="B28" s="304"/>
      <c r="C28" s="306"/>
      <c r="D28" s="309"/>
      <c r="E28" s="310"/>
      <c r="F28" s="292"/>
      <c r="G28" s="314"/>
      <c r="H28" s="317"/>
      <c r="I28" s="292"/>
      <c r="J28" s="296"/>
      <c r="K28" s="297"/>
      <c r="L28" s="16"/>
    </row>
    <row r="29" spans="2:14" s="23" customFormat="1">
      <c r="B29" s="305"/>
      <c r="C29" s="306"/>
      <c r="D29" s="311"/>
      <c r="E29" s="312"/>
      <c r="F29" s="293"/>
      <c r="G29" s="315"/>
      <c r="H29" s="318"/>
      <c r="I29" s="293"/>
      <c r="J29" s="298"/>
      <c r="K29" s="299"/>
      <c r="L29" s="16"/>
    </row>
    <row r="30" spans="2:14" s="23" customFormat="1" ht="15.75" customHeight="1">
      <c r="B30" s="303" t="e">
        <f>IF(C30="",ROUND(F30-(+F30*G$45),2),ROUND(F30+(+F30*G$45),2))</f>
        <v>#VALUE!</v>
      </c>
      <c r="C30" s="306" t="str">
        <f>IF(+'Data Entry SAMPLE'!D30="","",'Data Entry SAMPLE'!D30)</f>
        <v/>
      </c>
      <c r="D30" s="307" t="str">
        <f>IF(+'Data Entry SAMPLE'!C30="","",'Data Entry SAMPLE'!C30)</f>
        <v/>
      </c>
      <c r="E30" s="308"/>
      <c r="F30" s="291" t="str">
        <f>IF(D30="","",IF(VLOOKUP($D30,KPISample,F$2,FALSE)=0,0,IF(ISNUMBER(VLOOKUP($D30,KPISample,F$2,FALSE))=FALSE,0,VLOOKUP($D30,KPISample,F$2,FALSE))))</f>
        <v/>
      </c>
      <c r="G30" s="313" t="str">
        <f>IF(D30="","",IF(VLOOKUP($D30,KPISample,G$2,FALSE)=0,0,IF(ISNUMBER(VLOOKUP($D30,KPISample,G$2,FALSE))=FALSE,0,VLOOKUP($D30,KPISample,G$2,FALSE))))</f>
        <v/>
      </c>
      <c r="H30" s="316" t="str">
        <f>IF($D30="","",IF(G30=F30,"Meets/exceeds target",IF(AND($C30&lt;&gt;"",$G30&gt;$B30,G$45=0),"Off target",IF(AND($C30&lt;&gt;"",$G30&gt;$B30),"Off target (more than "&amp;+TEXT(G$45,"0%")&amp;+")",IF(AND($C30&lt;&gt;"",$G30&gt;F30,$G30&lt;=$B30),"Near target (within "&amp;+TEXT(G$45,"0%")&amp;+")",IF(AND($C30&lt;&gt;"",$G30&lt;$F30),"Meets/exceeds target",IF(AND($G30&lt;$B30,G$45=0),"Off target",IF($G30&lt;$B30,"Off target (more than "&amp;+TEXT(G$45,"0%")&amp;+")",IF(AND($G30&gt;=$B30,$G30&lt;=$F30),"Near target (within "&amp;+TEXT(G$45,"0%")&amp;+")",IF($G30&gt;$F30,"Meets/exceeds target",""))))))))))</f>
        <v/>
      </c>
      <c r="I30" s="291" t="str">
        <f>IF(D30="","",IF(VLOOKUP($D30,KPISample,I$2,FALSE)=0,0,IF(ISNUMBER(VLOOKUP($D30,KPISample,I$2,FALSE))=FALSE,0,VLOOKUP($D30,KPISample,I$2,FALSE))))</f>
        <v/>
      </c>
      <c r="J30" s="294" t="str">
        <f>IF(D30="","",IF((VLOOKUP($D30,KPISample,J$2,FALSE))="","",VLOOKUP($D30,KPISample,J$2,FALSE)))</f>
        <v/>
      </c>
      <c r="K30" s="295"/>
      <c r="L30" s="16"/>
    </row>
    <row r="31" spans="2:14" s="23" customFormat="1" ht="15.75" customHeight="1">
      <c r="B31" s="304"/>
      <c r="C31" s="306"/>
      <c r="D31" s="309"/>
      <c r="E31" s="310"/>
      <c r="F31" s="292"/>
      <c r="G31" s="314"/>
      <c r="H31" s="317"/>
      <c r="I31" s="292"/>
      <c r="J31" s="296"/>
      <c r="K31" s="297"/>
      <c r="L31" s="16"/>
    </row>
    <row r="32" spans="2:14" s="23" customFormat="1">
      <c r="B32" s="305"/>
      <c r="C32" s="306"/>
      <c r="D32" s="311"/>
      <c r="E32" s="312"/>
      <c r="F32" s="293"/>
      <c r="G32" s="315"/>
      <c r="H32" s="318"/>
      <c r="I32" s="293"/>
      <c r="J32" s="298"/>
      <c r="K32" s="299"/>
      <c r="L32" s="16"/>
    </row>
    <row r="33" spans="2:12" s="23" customFormat="1" ht="15.75" customHeight="1">
      <c r="B33" s="303" t="e">
        <f>IF(C33="",ROUND(F33-(+F33*G$45),2),ROUND(F33+(+F33*G$45),2))</f>
        <v>#VALUE!</v>
      </c>
      <c r="C33" s="306" t="str">
        <f>IF(+'Data Entry SAMPLE'!D33="","",'Data Entry SAMPLE'!D33)</f>
        <v/>
      </c>
      <c r="D33" s="307" t="str">
        <f>IF(+'Data Entry SAMPLE'!C33="","",'Data Entry SAMPLE'!C33)</f>
        <v/>
      </c>
      <c r="E33" s="308"/>
      <c r="F33" s="291" t="str">
        <f>IF(D33="","",IF(VLOOKUP($D33,KPISample,F$2,FALSE)=0,0,IF(ISNUMBER(VLOOKUP($D33,KPISample,F$2,FALSE))=FALSE,0,VLOOKUP($D33,KPISample,F$2,FALSE))))</f>
        <v/>
      </c>
      <c r="G33" s="313" t="str">
        <f>IF(D33="","",IF(VLOOKUP($D33,KPISample,G$2,FALSE)=0,0,IF(ISNUMBER(VLOOKUP($D33,KPISample,G$2,FALSE))=FALSE,0,VLOOKUP($D33,KPISample,G$2,FALSE))))</f>
        <v/>
      </c>
      <c r="H33" s="316" t="str">
        <f>IF($D33="","",IF(G33=F33,"Meets/exceeds target",IF(AND($C33&lt;&gt;"",$G33&gt;$B33,G$45=0),"Off target",IF(AND($C33&lt;&gt;"",$G33&gt;$B33),"Off target (more than "&amp;+TEXT(G$45,"0%")&amp;+")",IF(AND($C33&lt;&gt;"",$G33&gt;F33,$G33&lt;=$B33),"Near target (within "&amp;+TEXT(G$45,"0%")&amp;+")",IF(AND($C33&lt;&gt;"",$G33&lt;$F33),"Meets/exceeds target",IF(AND($G33&lt;$B33,G$45=0),"Off target",IF($G33&lt;$B33,"Off target (more than "&amp;+TEXT(G$45,"0%")&amp;+")",IF(AND($G33&gt;=$B33,$G33&lt;=$F33),"Near target (within "&amp;+TEXT(G$45,"0%")&amp;+")",IF($G33&gt;$F33,"Meets/exceeds target",""))))))))))</f>
        <v/>
      </c>
      <c r="I33" s="291" t="str">
        <f>IF(D33="","",IF(VLOOKUP($D33,KPISample,I$2,FALSE)=0,0,IF(ISNUMBER(VLOOKUP($D33,KPISample,I$2,FALSE))=FALSE,0,VLOOKUP($D33,KPISample,I$2,FALSE))))</f>
        <v/>
      </c>
      <c r="J33" s="294" t="str">
        <f>IF(D33="","",IF((VLOOKUP($D33,KPISample,J$2,FALSE))="","",VLOOKUP($D33,KPISample,J$2,FALSE)))</f>
        <v/>
      </c>
      <c r="K33" s="295"/>
      <c r="L33" s="16"/>
    </row>
    <row r="34" spans="2:12" s="23" customFormat="1" ht="15.75" customHeight="1">
      <c r="B34" s="304"/>
      <c r="C34" s="306"/>
      <c r="D34" s="309"/>
      <c r="E34" s="310"/>
      <c r="F34" s="292"/>
      <c r="G34" s="314"/>
      <c r="H34" s="317"/>
      <c r="I34" s="292"/>
      <c r="J34" s="296"/>
      <c r="K34" s="297"/>
      <c r="L34" s="16"/>
    </row>
    <row r="35" spans="2:12" s="23" customFormat="1">
      <c r="B35" s="305"/>
      <c r="C35" s="306"/>
      <c r="D35" s="311"/>
      <c r="E35" s="312"/>
      <c r="F35" s="293"/>
      <c r="G35" s="315"/>
      <c r="H35" s="318"/>
      <c r="I35" s="293"/>
      <c r="J35" s="298"/>
      <c r="K35" s="299"/>
      <c r="L35" s="16"/>
    </row>
    <row r="36" spans="2:12" s="23" customFormat="1" ht="15.75" customHeight="1">
      <c r="B36" s="303" t="e">
        <f>IF(C36="",ROUND(F36-(+F36*G$45),2),ROUND(F36+(+F36*G$45),2))</f>
        <v>#VALUE!</v>
      </c>
      <c r="C36" s="306" t="str">
        <f>IF(+'Data Entry SAMPLE'!D36="","",'Data Entry SAMPLE'!D36)</f>
        <v/>
      </c>
      <c r="D36" s="307" t="str">
        <f>IF(+'Data Entry SAMPLE'!C36="","",'Data Entry SAMPLE'!C36)</f>
        <v/>
      </c>
      <c r="E36" s="308"/>
      <c r="F36" s="291" t="str">
        <f>IF(D36="","",IF(VLOOKUP($D36,KPISample,F$2,FALSE)=0,0,IF(ISNUMBER(VLOOKUP($D36,KPISample,F$2,FALSE))=FALSE,0,VLOOKUP($D36,KPISample,F$2,FALSE))))</f>
        <v/>
      </c>
      <c r="G36" s="313" t="str">
        <f>IF(D36="","",IF(VLOOKUP($D36,KPISample,G$2,FALSE)=0,0,IF(ISNUMBER(VLOOKUP($D36,KPISample,G$2,FALSE))=FALSE,0,VLOOKUP($D36,KPISample,G$2,FALSE))))</f>
        <v/>
      </c>
      <c r="H36" s="316" t="str">
        <f>IF($D36="","",IF(G36=F36,"Meets/exceeds target",IF(AND($C36&lt;&gt;"",$G36&gt;$B36,G$45=0),"Off target",IF(AND($C36&lt;&gt;"",$G36&gt;$B36),"Off target (more than "&amp;+TEXT(G$45,"0%")&amp;+")",IF(AND($C36&lt;&gt;"",$G36&gt;F36,$G36&lt;=$B36),"Near target (within "&amp;+TEXT(G$45,"0%")&amp;+")",IF(AND($C36&lt;&gt;"",$G36&lt;$F36),"Meets/exceeds target",IF(AND($G36&lt;$B36,G$45=0),"Off target",IF($G36&lt;$B36,"Off target (more than "&amp;+TEXT(G$45,"0%")&amp;+")",IF(AND($G36&gt;=$B36,$G36&lt;=$F36),"Near target (within "&amp;+TEXT(G$45,"0%")&amp;+")",IF($G36&gt;$F36,"Meets/exceeds target",""))))))))))</f>
        <v/>
      </c>
      <c r="I36" s="291" t="str">
        <f>IF(D36="","",IF(VLOOKUP($D36,KPISample,I$2,FALSE)=0,0,IF(ISNUMBER(VLOOKUP($D36,KPISample,I$2,FALSE))=FALSE,0,VLOOKUP($D36,KPISample,I$2,FALSE))))</f>
        <v/>
      </c>
      <c r="J36" s="294" t="str">
        <f>IF(D36="","",IF((VLOOKUP($D36,KPISample,J$2,FALSE))="","",VLOOKUP($D36,KPISample,J$2,FALSE)))</f>
        <v/>
      </c>
      <c r="K36" s="295"/>
      <c r="L36" s="16"/>
    </row>
    <row r="37" spans="2:12" s="23" customFormat="1" ht="15.75" customHeight="1">
      <c r="B37" s="304"/>
      <c r="C37" s="306"/>
      <c r="D37" s="309"/>
      <c r="E37" s="310"/>
      <c r="F37" s="292"/>
      <c r="G37" s="314"/>
      <c r="H37" s="317"/>
      <c r="I37" s="292"/>
      <c r="J37" s="296"/>
      <c r="K37" s="297"/>
      <c r="L37" s="16"/>
    </row>
    <row r="38" spans="2:12" s="23" customFormat="1">
      <c r="B38" s="305"/>
      <c r="C38" s="306"/>
      <c r="D38" s="311"/>
      <c r="E38" s="312"/>
      <c r="F38" s="293"/>
      <c r="G38" s="315"/>
      <c r="H38" s="318"/>
      <c r="I38" s="293"/>
      <c r="J38" s="298"/>
      <c r="K38" s="299"/>
      <c r="L38" s="16"/>
    </row>
    <row r="39" spans="2:12" s="23" customFormat="1" ht="6" customHeight="1">
      <c r="C39" s="49"/>
      <c r="D39" s="53"/>
      <c r="E39" s="53"/>
      <c r="F39" s="54"/>
      <c r="G39" s="55"/>
      <c r="H39" s="54"/>
      <c r="I39" s="56"/>
      <c r="J39" s="57"/>
      <c r="K39" s="57"/>
      <c r="L39" s="26"/>
    </row>
    <row r="40" spans="2:12" s="23" customFormat="1" ht="12" customHeight="1">
      <c r="C40" s="49"/>
      <c r="D40" s="300"/>
      <c r="E40" s="300"/>
      <c r="F40" s="300"/>
      <c r="G40" s="39"/>
      <c r="H40" s="37" t="s">
        <v>2</v>
      </c>
      <c r="I40" s="35"/>
      <c r="J40" s="35"/>
      <c r="K40" s="35"/>
      <c r="L40" s="18"/>
    </row>
    <row r="41" spans="2:12" s="23" customFormat="1" ht="12" customHeight="1">
      <c r="C41" s="49"/>
      <c r="D41" s="300"/>
      <c r="E41" s="300"/>
      <c r="F41" s="300"/>
      <c r="G41" s="40"/>
      <c r="H41" s="41" t="s">
        <v>44</v>
      </c>
      <c r="I41" s="35"/>
      <c r="J41" s="35"/>
      <c r="K41" s="35"/>
      <c r="L41" s="19"/>
    </row>
    <row r="42" spans="2:12" s="23" customFormat="1" ht="12" customHeight="1">
      <c r="C42" s="49"/>
      <c r="D42" s="300"/>
      <c r="E42" s="300"/>
      <c r="F42" s="300"/>
      <c r="G42" s="42"/>
      <c r="H42" s="41" t="s">
        <v>45</v>
      </c>
      <c r="I42" s="35"/>
      <c r="J42" s="35"/>
      <c r="K42" s="35"/>
      <c r="L42" s="18"/>
    </row>
    <row r="43" spans="2:12" s="23" customFormat="1" ht="12" customHeight="1">
      <c r="C43" s="49"/>
      <c r="D43" s="300"/>
      <c r="E43" s="300"/>
      <c r="F43" s="300"/>
      <c r="G43" s="43"/>
      <c r="H43" s="44" t="s">
        <v>46</v>
      </c>
      <c r="I43" s="35"/>
      <c r="J43" s="35"/>
      <c r="K43" s="35"/>
      <c r="L43" s="18"/>
    </row>
    <row r="44" spans="2:12" s="23" customFormat="1" ht="3.75" customHeight="1">
      <c r="C44" s="15"/>
      <c r="D44" s="300"/>
      <c r="E44" s="300"/>
      <c r="F44" s="300"/>
      <c r="G44" s="52"/>
      <c r="H44" s="34"/>
      <c r="I44" s="35"/>
      <c r="J44" s="35"/>
      <c r="K44" s="35"/>
      <c r="L44" s="18"/>
    </row>
    <row r="45" spans="2:12" s="23" customFormat="1" ht="15.75" customHeight="1">
      <c r="C45" s="36" t="s">
        <v>30</v>
      </c>
      <c r="D45" s="300"/>
      <c r="E45" s="300"/>
      <c r="F45" s="300"/>
      <c r="G45" s="58">
        <v>0.05</v>
      </c>
      <c r="H45" s="301" t="s">
        <v>48</v>
      </c>
      <c r="I45" s="302"/>
      <c r="J45" s="59"/>
      <c r="K45" s="59"/>
      <c r="L45" s="18"/>
    </row>
    <row r="46" spans="2:12" s="23" customFormat="1" ht="6" customHeight="1">
      <c r="C46" s="15"/>
      <c r="D46" s="300"/>
      <c r="E46" s="300"/>
      <c r="F46" s="300"/>
      <c r="G46" s="52"/>
      <c r="H46" s="52"/>
      <c r="I46" s="35"/>
      <c r="J46" s="35"/>
      <c r="K46" s="35"/>
      <c r="L46" s="17"/>
    </row>
    <row r="47" spans="2:12" s="23" customFormat="1" ht="12.2" customHeight="1">
      <c r="C47" s="20"/>
      <c r="D47" s="21"/>
      <c r="E47" s="21"/>
      <c r="F47" s="21"/>
      <c r="G47" s="21"/>
      <c r="H47" s="21"/>
      <c r="I47" s="21"/>
      <c r="J47" s="21"/>
      <c r="K47" s="21"/>
      <c r="L47" s="22"/>
    </row>
    <row r="48" spans="2:12" s="23" customFormat="1"/>
    <row r="49" spans="7:7" s="23" customFormat="1"/>
    <row r="50" spans="7:7" s="23" customFormat="1">
      <c r="G50" s="46"/>
    </row>
    <row r="51" spans="7:7" s="23" customFormat="1"/>
    <row r="52" spans="7:7" s="23" customFormat="1"/>
    <row r="53" spans="7:7" s="23" customFormat="1"/>
    <row r="54" spans="7:7" s="23" customFormat="1"/>
    <row r="55" spans="7:7" s="23" customFormat="1"/>
    <row r="56" spans="7:7" s="23" customFormat="1"/>
    <row r="57" spans="7:7" s="23" customFormat="1"/>
    <row r="58" spans="7:7" s="23" customFormat="1"/>
    <row r="59" spans="7:7" s="23" customFormat="1"/>
    <row r="60" spans="7:7" s="23" customFormat="1"/>
    <row r="61" spans="7:7" s="23" customFormat="1"/>
    <row r="62" spans="7:7" s="23" customFormat="1"/>
    <row r="63" spans="7:7" s="23" customFormat="1"/>
    <row r="64" spans="7:7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</sheetData>
  <sheetProtection sheet="1" objects="1" scenarios="1" formatCells="0" autoFilter="0"/>
  <dataConsolidate/>
  <mergeCells count="96">
    <mergeCell ref="C2:E2"/>
    <mergeCell ref="C3:E3"/>
    <mergeCell ref="C4:D4"/>
    <mergeCell ref="J4:L4"/>
    <mergeCell ref="D5:E5"/>
    <mergeCell ref="J5:K5"/>
    <mergeCell ref="I6:I8"/>
    <mergeCell ref="J6:K8"/>
    <mergeCell ref="B9:B11"/>
    <mergeCell ref="C9:C11"/>
    <mergeCell ref="D9:E11"/>
    <mergeCell ref="F9:F11"/>
    <mergeCell ref="G9:G11"/>
    <mergeCell ref="H9:H11"/>
    <mergeCell ref="I9:I11"/>
    <mergeCell ref="J9:K11"/>
    <mergeCell ref="B6:B8"/>
    <mergeCell ref="C6:C8"/>
    <mergeCell ref="D6:E8"/>
    <mergeCell ref="F6:F8"/>
    <mergeCell ref="G6:G8"/>
    <mergeCell ref="H6:H8"/>
    <mergeCell ref="I12:I14"/>
    <mergeCell ref="J12:K14"/>
    <mergeCell ref="B15:B17"/>
    <mergeCell ref="C15:C17"/>
    <mergeCell ref="D15:E17"/>
    <mergeCell ref="F15:F17"/>
    <mergeCell ref="G15:G17"/>
    <mergeCell ref="H15:H17"/>
    <mergeCell ref="I15:I17"/>
    <mergeCell ref="J15:K17"/>
    <mergeCell ref="B12:B14"/>
    <mergeCell ref="C12:C14"/>
    <mergeCell ref="D12:E14"/>
    <mergeCell ref="F12:F14"/>
    <mergeCell ref="G12:G14"/>
    <mergeCell ref="H12:H14"/>
    <mergeCell ref="I18:I20"/>
    <mergeCell ref="J18:K20"/>
    <mergeCell ref="B21:B23"/>
    <mergeCell ref="C21:C23"/>
    <mergeCell ref="D21:E23"/>
    <mergeCell ref="F21:F23"/>
    <mergeCell ref="G21:G23"/>
    <mergeCell ref="H21:H23"/>
    <mergeCell ref="I21:I23"/>
    <mergeCell ref="J21:K23"/>
    <mergeCell ref="B18:B20"/>
    <mergeCell ref="C18:C20"/>
    <mergeCell ref="D18:E20"/>
    <mergeCell ref="F18:F20"/>
    <mergeCell ref="G18:G20"/>
    <mergeCell ref="H18:H20"/>
    <mergeCell ref="I24:I26"/>
    <mergeCell ref="J24:K26"/>
    <mergeCell ref="B27:B29"/>
    <mergeCell ref="C27:C29"/>
    <mergeCell ref="D27:E29"/>
    <mergeCell ref="F27:F29"/>
    <mergeCell ref="G27:G29"/>
    <mergeCell ref="H27:H29"/>
    <mergeCell ref="I27:I29"/>
    <mergeCell ref="J27:K29"/>
    <mergeCell ref="B24:B26"/>
    <mergeCell ref="C24:C26"/>
    <mergeCell ref="D24:E26"/>
    <mergeCell ref="F24:F26"/>
    <mergeCell ref="G24:G26"/>
    <mergeCell ref="H24:H26"/>
    <mergeCell ref="I30:I32"/>
    <mergeCell ref="J30:K32"/>
    <mergeCell ref="B33:B35"/>
    <mergeCell ref="C33:C35"/>
    <mergeCell ref="D33:E35"/>
    <mergeCell ref="F33:F35"/>
    <mergeCell ref="G33:G35"/>
    <mergeCell ref="H33:H35"/>
    <mergeCell ref="I33:I35"/>
    <mergeCell ref="J33:K35"/>
    <mergeCell ref="B30:B32"/>
    <mergeCell ref="C30:C32"/>
    <mergeCell ref="D30:E32"/>
    <mergeCell ref="F30:F32"/>
    <mergeCell ref="G30:G32"/>
    <mergeCell ref="H30:H32"/>
    <mergeCell ref="I36:I38"/>
    <mergeCell ref="J36:K38"/>
    <mergeCell ref="D40:F46"/>
    <mergeCell ref="H45:I45"/>
    <mergeCell ref="B36:B38"/>
    <mergeCell ref="C36:C38"/>
    <mergeCell ref="D36:E38"/>
    <mergeCell ref="F36:F38"/>
    <mergeCell ref="G36:G38"/>
    <mergeCell ref="H36:H38"/>
  </mergeCells>
  <conditionalFormatting sqref="H6:H38">
    <cfRule type="containsText" dxfId="2" priority="1" operator="containsText" text="Meets/exceeds target">
      <formula>NOT(ISERROR(SEARCH("Meets/exceeds target",H6)))</formula>
    </cfRule>
    <cfRule type="beginsWith" dxfId="1" priority="2" operator="beginsWith" text="Near target">
      <formula>LEFT(H6,LEN("Near target"))="Near target"</formula>
    </cfRule>
    <cfRule type="containsText" dxfId="0" priority="3" operator="containsText" text="Off target">
      <formula>NOT(ISERROR(SEARCH("Off target",H6)))</formula>
    </cfRule>
  </conditionalFormatting>
  <printOptions horizontalCentered="1"/>
  <pageMargins left="0.2" right="0.2" top="0.5" bottom="0.5" header="0.05" footer="0.05"/>
  <pageSetup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Lists!$P$4:$P$7</xm:f>
          </x14:formula1>
          <xm:sqref>E4</xm:sqref>
        </x14:dataValidation>
        <x14:dataValidation type="list" allowBlank="1" showInputMessage="1" showErrorMessage="1">
          <x14:formula1>
            <xm:f>'\\bdo.com\mia\Users\ssyed\AppData\Local\Microsoft\Windows\Temporary Internet Files\Content.Outlook\OWYBZFJ4\[KPI dashboard template SAMPLE.xlsx]Lists'!#REF!</xm:f>
          </x14:formula1>
          <xm:sqref>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"/>
  <sheetViews>
    <sheetView workbookViewId="0">
      <selection activeCell="O23" sqref="O23"/>
    </sheetView>
  </sheetViews>
  <sheetFormatPr baseColWidth="10" defaultColWidth="9.140625" defaultRowHeight="15"/>
  <cols>
    <col min="4" max="4" width="17.28515625" customWidth="1"/>
    <col min="6" max="6" width="9.28515625" style="2" bestFit="1" customWidth="1"/>
    <col min="7" max="7" width="15.42578125" style="2" bestFit="1" customWidth="1"/>
    <col min="8" max="8" width="7.85546875" style="2" bestFit="1" customWidth="1"/>
    <col min="9" max="9" width="24" style="2" bestFit="1" customWidth="1"/>
    <col min="10" max="10" width="7.42578125" style="2" bestFit="1" customWidth="1"/>
    <col min="12" max="12" width="1" customWidth="1"/>
    <col min="16" max="16" width="9.28515625" bestFit="1" customWidth="1"/>
    <col min="17" max="17" width="16" bestFit="1" customWidth="1"/>
  </cols>
  <sheetData>
    <row r="1" spans="2:23" ht="15.75" thickBot="1">
      <c r="O1" t="s">
        <v>43</v>
      </c>
    </row>
    <row r="2" spans="2:23">
      <c r="F2" s="3" t="s">
        <v>26</v>
      </c>
      <c r="G2" s="4"/>
      <c r="H2" s="4"/>
      <c r="I2" s="4"/>
      <c r="J2" s="5"/>
      <c r="S2" s="3" t="s">
        <v>26</v>
      </c>
      <c r="T2" s="4"/>
      <c r="U2" s="4"/>
      <c r="V2" s="4"/>
      <c r="W2" s="5"/>
    </row>
    <row r="3" spans="2:23" ht="15.75">
      <c r="B3" s="1" t="s">
        <v>18</v>
      </c>
      <c r="C3" s="1" t="s">
        <v>17</v>
      </c>
      <c r="D3" s="1" t="s">
        <v>29</v>
      </c>
      <c r="F3" s="6"/>
      <c r="G3" s="30" t="s">
        <v>25</v>
      </c>
      <c r="H3" s="31" t="s">
        <v>1</v>
      </c>
      <c r="I3" s="30" t="s">
        <v>3</v>
      </c>
      <c r="J3" s="32" t="s">
        <v>23</v>
      </c>
      <c r="O3" s="1" t="s">
        <v>18</v>
      </c>
      <c r="P3" s="1" t="s">
        <v>17</v>
      </c>
      <c r="Q3" s="1" t="s">
        <v>29</v>
      </c>
      <c r="S3" s="6"/>
      <c r="T3" s="30" t="s">
        <v>25</v>
      </c>
      <c r="U3" s="31" t="s">
        <v>1</v>
      </c>
      <c r="V3" s="30" t="s">
        <v>3</v>
      </c>
      <c r="W3" s="32" t="s">
        <v>23</v>
      </c>
    </row>
    <row r="4" spans="2:23">
      <c r="B4" t="s">
        <v>5</v>
      </c>
      <c r="C4" t="s">
        <v>19</v>
      </c>
      <c r="D4" s="33"/>
      <c r="F4" s="7" t="s">
        <v>19</v>
      </c>
      <c r="G4" s="8">
        <v>3</v>
      </c>
      <c r="H4" s="8">
        <f>+G4+1</f>
        <v>4</v>
      </c>
      <c r="I4" s="8">
        <f t="shared" ref="I4:J7" si="0">+H4+1</f>
        <v>5</v>
      </c>
      <c r="J4" s="9">
        <f t="shared" si="0"/>
        <v>6</v>
      </c>
      <c r="O4" t="s">
        <v>5</v>
      </c>
      <c r="P4" t="s">
        <v>19</v>
      </c>
      <c r="Q4" s="33"/>
      <c r="S4" s="7" t="s">
        <v>19</v>
      </c>
      <c r="T4" s="8">
        <v>3</v>
      </c>
      <c r="U4" s="8">
        <f>+T4+1</f>
        <v>4</v>
      </c>
      <c r="V4" s="8">
        <f t="shared" ref="V4" si="1">+U4+1</f>
        <v>5</v>
      </c>
      <c r="W4" s="9">
        <f t="shared" ref="W4:W7" si="2">+V4+1</f>
        <v>6</v>
      </c>
    </row>
    <row r="5" spans="2:23">
      <c r="B5" t="s">
        <v>6</v>
      </c>
      <c r="C5" t="s">
        <v>20</v>
      </c>
      <c r="D5" s="33" t="s">
        <v>30</v>
      </c>
      <c r="F5" s="7" t="s">
        <v>20</v>
      </c>
      <c r="G5" s="8">
        <f>+I4</f>
        <v>5</v>
      </c>
      <c r="H5" s="8">
        <f>+J4+1</f>
        <v>7</v>
      </c>
      <c r="I5" s="8">
        <f>+H5+1</f>
        <v>8</v>
      </c>
      <c r="J5" s="9">
        <f t="shared" si="0"/>
        <v>9</v>
      </c>
      <c r="O5" t="s">
        <v>6</v>
      </c>
      <c r="P5" t="s">
        <v>20</v>
      </c>
      <c r="Q5" s="33" t="s">
        <v>30</v>
      </c>
      <c r="S5" s="7" t="s">
        <v>20</v>
      </c>
      <c r="T5" s="8">
        <f>+V4</f>
        <v>5</v>
      </c>
      <c r="U5" s="8">
        <f>+W4+1</f>
        <v>7</v>
      </c>
      <c r="V5" s="8">
        <f>+U5+1</f>
        <v>8</v>
      </c>
      <c r="W5" s="9">
        <f t="shared" si="2"/>
        <v>9</v>
      </c>
    </row>
    <row r="6" spans="2:23">
      <c r="B6" t="s">
        <v>7</v>
      </c>
      <c r="C6" t="s">
        <v>21</v>
      </c>
      <c r="F6" s="7" t="s">
        <v>21</v>
      </c>
      <c r="G6" s="8">
        <f t="shared" ref="G6:G7" si="3">+I5</f>
        <v>8</v>
      </c>
      <c r="H6" s="8">
        <f>+J5+1</f>
        <v>10</v>
      </c>
      <c r="I6" s="8">
        <f>+H6+1</f>
        <v>11</v>
      </c>
      <c r="J6" s="9">
        <f t="shared" si="0"/>
        <v>12</v>
      </c>
      <c r="O6" t="s">
        <v>7</v>
      </c>
      <c r="P6" t="s">
        <v>21</v>
      </c>
      <c r="S6" s="7" t="s">
        <v>21</v>
      </c>
      <c r="T6" s="8">
        <f t="shared" ref="T6:T7" si="4">+V5</f>
        <v>8</v>
      </c>
      <c r="U6" s="8">
        <f>+W5+1</f>
        <v>10</v>
      </c>
      <c r="V6" s="8">
        <f>+U6+1</f>
        <v>11</v>
      </c>
      <c r="W6" s="9">
        <f t="shared" si="2"/>
        <v>12</v>
      </c>
    </row>
    <row r="7" spans="2:23" ht="15.75" thickBot="1">
      <c r="B7" t="s">
        <v>8</v>
      </c>
      <c r="C7" t="s">
        <v>22</v>
      </c>
      <c r="F7" s="10" t="s">
        <v>22</v>
      </c>
      <c r="G7" s="11">
        <f t="shared" si="3"/>
        <v>11</v>
      </c>
      <c r="H7" s="11">
        <f>+J6+1</f>
        <v>13</v>
      </c>
      <c r="I7" s="11">
        <f>+H7+1</f>
        <v>14</v>
      </c>
      <c r="J7" s="12">
        <f t="shared" si="0"/>
        <v>15</v>
      </c>
      <c r="O7" t="s">
        <v>8</v>
      </c>
      <c r="P7" t="s">
        <v>22</v>
      </c>
      <c r="S7" s="10" t="s">
        <v>22</v>
      </c>
      <c r="T7" s="11">
        <f t="shared" si="4"/>
        <v>11</v>
      </c>
      <c r="U7" s="11">
        <f>+W6+1</f>
        <v>13</v>
      </c>
      <c r="V7" s="11">
        <f>+U7+1</f>
        <v>14</v>
      </c>
      <c r="W7" s="12">
        <f t="shared" si="2"/>
        <v>15</v>
      </c>
    </row>
    <row r="8" spans="2:23">
      <c r="B8" t="s">
        <v>9</v>
      </c>
      <c r="O8" t="s">
        <v>9</v>
      </c>
      <c r="S8" s="2"/>
      <c r="T8" s="2"/>
      <c r="U8" s="2"/>
      <c r="V8" s="2"/>
      <c r="W8" s="2"/>
    </row>
    <row r="9" spans="2:23">
      <c r="B9" t="s">
        <v>10</v>
      </c>
      <c r="O9" t="s">
        <v>10</v>
      </c>
      <c r="S9" s="2"/>
      <c r="T9" s="2"/>
      <c r="U9" s="2"/>
      <c r="V9" s="2"/>
      <c r="W9" s="2"/>
    </row>
    <row r="10" spans="2:23">
      <c r="B10" t="s">
        <v>11</v>
      </c>
      <c r="O10" t="s">
        <v>11</v>
      </c>
      <c r="S10" s="2"/>
      <c r="T10" s="2"/>
      <c r="U10" s="2"/>
      <c r="V10" s="2"/>
      <c r="W10" s="2"/>
    </row>
    <row r="11" spans="2:23">
      <c r="B11" t="s">
        <v>12</v>
      </c>
      <c r="O11" t="s">
        <v>12</v>
      </c>
      <c r="S11" s="2"/>
      <c r="T11" s="2"/>
      <c r="U11" s="2"/>
      <c r="V11" s="2"/>
      <c r="W11" s="2"/>
    </row>
    <row r="12" spans="2:23">
      <c r="B12" t="s">
        <v>13</v>
      </c>
      <c r="O12" t="s">
        <v>13</v>
      </c>
      <c r="S12" s="2"/>
      <c r="T12" s="2"/>
      <c r="U12" s="2"/>
      <c r="V12" s="2"/>
      <c r="W12" s="2"/>
    </row>
    <row r="13" spans="2:23">
      <c r="B13" t="s">
        <v>14</v>
      </c>
      <c r="O13" t="s">
        <v>14</v>
      </c>
      <c r="S13" s="2"/>
      <c r="T13" s="2"/>
      <c r="U13" s="2"/>
      <c r="V13" s="2"/>
      <c r="W13" s="2"/>
    </row>
    <row r="14" spans="2:23">
      <c r="B14" t="s">
        <v>15</v>
      </c>
      <c r="O14" t="s">
        <v>15</v>
      </c>
      <c r="S14" s="2"/>
      <c r="T14" s="2"/>
      <c r="U14" s="2"/>
      <c r="V14" s="2"/>
      <c r="W14" s="2"/>
    </row>
    <row r="15" spans="2:23">
      <c r="B15" t="s">
        <v>16</v>
      </c>
      <c r="O15" t="s">
        <v>16</v>
      </c>
      <c r="S15" s="2"/>
      <c r="T15" s="2"/>
      <c r="U15" s="2"/>
      <c r="V15" s="2"/>
      <c r="W15" s="2"/>
    </row>
    <row r="24" spans="6:6">
      <c r="F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FDescription xmlns="4268b559-ae5c-44d0-acfc-003748d801b3">This template allows users to create a customized quarterly dashboard illustrating results among a set of key performance indicators (KPIs). </WFDescription>
    <WFResourceType xmlns="4268b559-ae5c-44d0-acfc-003748d801b3">Tool</WFResourceType>
    <WFResourceName xmlns="4268b559-ae5c-44d0-acfc-003748d801b3">Dashboard Reporting Template</WFResourceName>
    <MainFile xmlns="4268b559-ae5c-44d0-acfc-003748d801b3">true</MainFile>
    <TimelineSeason xmlns="4268b559-ae5c-44d0-acfc-003748d801b3"/>
    <SortOrder xmlns="4268b559-ae5c-44d0-acfc-003748d801b3" xsi:nil="true"/>
    <ResourceFileType xmlns="4268b559-ae5c-44d0-acfc-003748d801b3">Tool</ResourceFileType>
    <Thumbnail1 xmlns="4268b559-ae5c-44d0-acfc-003748d801b3">&lt;img alt="Dashboard Reporting Template" src="/knowledge-center/resources-for-financial-management/PublishingImages/dashboard-reporting-template-c.jpg" style="BORDER: 0px solid; "&gt;</Thumbnail1>
    <HomeFeature xmlns="90a05e0c-a6a9-4150-9aa7-29216b1f1e3b">false</HomeFeature>
    <SFMWFResourceTopic xmlns="4268b559-ae5c-44d0-acfc-003748d801b3">Data and Analysis</SFMWFResourceTopic>
    <URL xmlns="http://schemas.microsoft.com/sharepoint/v3">
      <Url>http://admin.wallacefoundation.org/knowledge-center/resources-for-financial-management/Documents/KPI-dashboard-template.xlsx</Url>
      <Description>Dashboard Reporting Template</Description>
    </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F SFM Resource" ma:contentTypeID="0x010100234DEAEFA0EF5147BA563C9D9835A8810015175633169C16488E4AE84A5BAE6BC0" ma:contentTypeVersion="7" ma:contentTypeDescription="" ma:contentTypeScope="" ma:versionID="f39c8da291eca82accd49647eee735cc">
  <xsd:schema xmlns:xsd="http://www.w3.org/2001/XMLSchema" xmlns:xs="http://www.w3.org/2001/XMLSchema" xmlns:p="http://schemas.microsoft.com/office/2006/metadata/properties" xmlns:ns1="http://schemas.microsoft.com/sharepoint/v3" xmlns:ns2="4268b559-ae5c-44d0-acfc-003748d801b3" xmlns:ns3="90a05e0c-a6a9-4150-9aa7-29216b1f1e3b" targetNamespace="http://schemas.microsoft.com/office/2006/metadata/properties" ma:root="true" ma:fieldsID="5d8b5abe604e2741829712f382ea7d92" ns1:_="" ns2:_="" ns3:_="">
    <xsd:import namespace="http://schemas.microsoft.com/sharepoint/v3"/>
    <xsd:import namespace="4268b559-ae5c-44d0-acfc-003748d801b3"/>
    <xsd:import namespace="90a05e0c-a6a9-4150-9aa7-29216b1f1e3b"/>
    <xsd:element name="properties">
      <xsd:complexType>
        <xsd:sequence>
          <xsd:element name="documentManagement">
            <xsd:complexType>
              <xsd:all>
                <xsd:element ref="ns2:WFDescription" minOccurs="0"/>
                <xsd:element ref="ns2:ResourceFileType" minOccurs="0"/>
                <xsd:element ref="ns2:SortOrder" minOccurs="0"/>
                <xsd:element ref="ns2:WFResourceType" minOccurs="0"/>
                <xsd:element ref="ns2:WFResourceName" minOccurs="0"/>
                <xsd:element ref="ns2:MainFile" minOccurs="0"/>
                <xsd:element ref="ns2:TimelineSeason" minOccurs="0"/>
                <xsd:element ref="ns2:Thumbnail1" minOccurs="0"/>
                <xsd:element ref="ns3:HomeFeature" minOccurs="0"/>
                <xsd:element ref="ns2:SFMWFResourceTopic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8b559-ae5c-44d0-acfc-003748d801b3" elementFormDefault="qualified">
    <xsd:import namespace="http://schemas.microsoft.com/office/2006/documentManagement/types"/>
    <xsd:import namespace="http://schemas.microsoft.com/office/infopath/2007/PartnerControls"/>
    <xsd:element name="WFDescription" ma:index="8" nillable="true" ma:displayName="WFDescription" ma:internalName="WFDescription">
      <xsd:simpleType>
        <xsd:restriction base="dms:Note">
          <xsd:maxLength value="255"/>
        </xsd:restriction>
      </xsd:simpleType>
    </xsd:element>
    <xsd:element name="ResourceFileType" ma:index="9" nillable="true" ma:displayName="ResourceFileType" ma:format="Dropdown" ma:internalName="ResourceFileType" ma:readOnly="false">
      <xsd:simpleType>
        <xsd:union memberTypes="dms:Text">
          <xsd:simpleType>
            <xsd:restriction base="dms:Choice">
              <xsd:enumeration value="Guidance"/>
              <xsd:enumeration value="Tool"/>
              <xsd:enumeration value="Sample"/>
              <xsd:enumeration value="Download All"/>
            </xsd:restriction>
          </xsd:simpleType>
        </xsd:union>
      </xsd:simpleType>
    </xsd:element>
    <xsd:element name="SortOrder" ma:index="10" nillable="true" ma:displayName="SortOrder" ma:decimals="0" ma:default="0" ma:internalName="SortOrder">
      <xsd:simpleType>
        <xsd:restriction base="dms:Number"/>
      </xsd:simpleType>
    </xsd:element>
    <xsd:element name="WFResourceType" ma:index="11" nillable="true" ma:displayName="WFResourceType" ma:default="Report" ma:format="Dropdown" ma:internalName="WFResourceType">
      <xsd:simpleType>
        <xsd:restriction base="dms:Choice">
          <xsd:enumeration value="Report"/>
          <xsd:enumeration value="Video"/>
          <xsd:enumeration value="Slide Presentation"/>
          <xsd:enumeration value="Research Series"/>
          <xsd:enumeration value="Case Studies"/>
          <xsd:enumeration value="Tool"/>
          <xsd:enumeration value="Tip Sheets"/>
          <xsd:enumeration value="Article"/>
          <xsd:enumeration value="Guide"/>
          <xsd:enumeration value="Podcast"/>
        </xsd:restriction>
      </xsd:simpleType>
    </xsd:element>
    <xsd:element name="WFResourceName" ma:index="12" nillable="true" ma:displayName="WFResourceName" ma:internalName="WFResourceName" ma:readOnly="false">
      <xsd:simpleType>
        <xsd:restriction base="dms:Text">
          <xsd:maxLength value="255"/>
        </xsd:restriction>
      </xsd:simpleType>
    </xsd:element>
    <xsd:element name="MainFile" ma:index="13" nillable="true" ma:displayName="MainFile" ma:default="0" ma:internalName="MainFile" ma:readOnly="false">
      <xsd:simpleType>
        <xsd:restriction base="dms:Boolean"/>
      </xsd:simpleType>
    </xsd:element>
    <xsd:element name="TimelineSeason" ma:index="14" nillable="true" ma:displayName="TimelineSeason" ma:default="Fall" ma:internalName="TimelineSeas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all"/>
                    <xsd:enumeration value="Winter"/>
                    <xsd:enumeration value="Spring"/>
                    <xsd:enumeration value="Summer"/>
                  </xsd:restriction>
                </xsd:simpleType>
              </xsd:element>
            </xsd:sequence>
          </xsd:extension>
        </xsd:complexContent>
      </xsd:complexType>
    </xsd:element>
    <xsd:element name="Thumbnail1" ma:index="15" nillable="true" ma:displayName="Thumbnail" ma:description="" ma:internalName="Thumbnail1">
      <xsd:simpleType>
        <xsd:restriction base="dms:Unknown"/>
      </xsd:simpleType>
    </xsd:element>
    <xsd:element name="SFMWFResourceTopic" ma:index="17" nillable="true" ma:displayName="SFMWFResourceTopic" ma:format="Dropdown" ma:internalName="SFMWFResourceTopic">
      <xsd:simpleType>
        <xsd:restriction base="dms:Choice">
          <xsd:enumeration value="Budgeting"/>
          <xsd:enumeration value="Cash Flow"/>
          <xsd:enumeration value="Audit Readiness"/>
          <xsd:enumeration value="Operations"/>
          <xsd:enumeration value="Data and Analysis"/>
          <xsd:enumeration value="Governance and Strateg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05e0c-a6a9-4150-9aa7-29216b1f1e3b" elementFormDefault="qualified">
    <xsd:import namespace="http://schemas.microsoft.com/office/2006/documentManagement/types"/>
    <xsd:import namespace="http://schemas.microsoft.com/office/infopath/2007/PartnerControls"/>
    <xsd:element name="HomeFeature" ma:index="16" nillable="true" ma:displayName="HomeFeature" ma:default="0" ma:description="Check box to feature resource on home page" ma:internalName="HomeFeatur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921C2B-88F0-4D24-A171-168B3EE9AE8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90a05e0c-a6a9-4150-9aa7-29216b1f1e3b"/>
    <ds:schemaRef ds:uri="http://purl.org/dc/dcmitype/"/>
    <ds:schemaRef ds:uri="http://schemas.microsoft.com/office/infopath/2007/PartnerControls"/>
    <ds:schemaRef ds:uri="4268b559-ae5c-44d0-acfc-003748d801b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A57338-F3EC-4852-B1B1-16B127833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68b559-ae5c-44d0-acfc-003748d801b3"/>
    <ds:schemaRef ds:uri="90a05e0c-a6a9-4150-9aa7-29216b1f1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1DAB7-D587-4A20-84FE-380B64C817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Data Entry</vt:lpstr>
      <vt:lpstr>Dashboard</vt:lpstr>
      <vt:lpstr>Data Entry SAMPLE</vt:lpstr>
      <vt:lpstr>Dashboard SAMPLE</vt:lpstr>
      <vt:lpstr>Lists</vt:lpstr>
      <vt:lpstr>ColumnNo</vt:lpstr>
      <vt:lpstr>ColumNoSample</vt:lpstr>
      <vt:lpstr>Inverse</vt:lpstr>
      <vt:lpstr>InverseSample</vt:lpstr>
      <vt:lpstr>KPI</vt:lpstr>
      <vt:lpstr>KPISample</vt:lpstr>
      <vt:lpstr>Dashboard!Zone_d_impression</vt:lpstr>
      <vt:lpstr>'Dashboard SAMPLE'!Zone_d_impression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Dashboard Reporting Template</dc:title>
  <dc:creator>jsummers</dc:creator>
  <cp:lastModifiedBy>Admin</cp:lastModifiedBy>
  <cp:lastPrinted>2022-06-20T16:23:30Z</cp:lastPrinted>
  <dcterms:created xsi:type="dcterms:W3CDTF">2015-10-19T18:34:02Z</dcterms:created>
  <dcterms:modified xsi:type="dcterms:W3CDTF">2025-10-28T19:22:42Z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0x010100234DEAEFA0EF5147BA563C9D9835A8810015175633169C16488E4AE84A5BAE6BC0</vt:lpwstr>
  </property>
  <property fmtid="{D5CDD505-2E9C-101B-9397-08002B2CF9AE}" pid="3" name="WFResourceTopic">
    <vt:lpwstr>Results</vt:lpwstr>
  </property>
  <property fmtid="{D5CDD505-2E9C-101B-9397-08002B2CF9AE}" pid="4" name="SFMResourceTopic">
    <vt:lpwstr>Results</vt:lpwstr>
  </property>
</Properties>
</file>