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45" windowHeight="5835" activeTab="1"/>
  </bookViews>
  <sheets>
    <sheet name="Pivot Table" sheetId="5" r:id="rId1"/>
    <sheet name="Invoice Base" sheetId="4" r:id="rId2"/>
    <sheet name="Billing Base" sheetId="3" r:id="rId3"/>
  </sheets>
  <definedNames>
    <definedName name="_xlnm._FilterDatabase" localSheetId="2" hidden="1">'Billing Base'!$A$1:$C$94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3" i="4"/>
  <c r="H4" i="4"/>
  <c r="H5" i="4"/>
  <c r="H6" i="4"/>
  <c r="H7" i="4"/>
  <c r="H8" i="4"/>
  <c r="H9" i="4"/>
  <c r="H10" i="4"/>
  <c r="H11" i="4"/>
  <c r="H12" i="4"/>
  <c r="H13" i="4"/>
  <c r="H14" i="4"/>
  <c r="H3" i="4"/>
  <c r="Q9" i="4"/>
  <c r="Q12" i="4"/>
  <c r="Q4" i="4"/>
  <c r="Q3" i="4"/>
  <c r="O5" i="4"/>
  <c r="Q5" i="4" s="1"/>
  <c r="O7" i="4"/>
  <c r="Q7" i="4" s="1"/>
  <c r="O9" i="4"/>
  <c r="O10" i="4"/>
  <c r="Q10" i="4" s="1"/>
  <c r="O11" i="4"/>
  <c r="Q11" i="4" s="1"/>
  <c r="O13" i="4"/>
  <c r="Q13" i="4" s="1"/>
  <c r="O14" i="4"/>
  <c r="Q14" i="4" s="1"/>
  <c r="O3" i="4"/>
  <c r="N4" i="4"/>
  <c r="N6" i="4"/>
  <c r="Q6" i="4" s="1"/>
  <c r="N8" i="4"/>
  <c r="Q8" i="4" s="1"/>
  <c r="N12" i="4"/>
  <c r="D4" i="4"/>
  <c r="D5" i="4"/>
  <c r="D6" i="4"/>
  <c r="D7" i="4"/>
  <c r="D8" i="4"/>
  <c r="D9" i="4"/>
  <c r="D10" i="4"/>
  <c r="D11" i="4"/>
  <c r="D12" i="4"/>
  <c r="D13" i="4"/>
  <c r="D14" i="4"/>
  <c r="D3" i="4"/>
  <c r="C4" i="4"/>
  <c r="C5" i="4"/>
  <c r="C6" i="4"/>
  <c r="C7" i="4"/>
  <c r="C8" i="4"/>
  <c r="C9" i="4"/>
  <c r="C10" i="4"/>
  <c r="C11" i="4"/>
  <c r="C12" i="4"/>
  <c r="C13" i="4"/>
  <c r="C14" i="4"/>
  <c r="C3" i="4"/>
  <c r="K1" i="4" l="1"/>
  <c r="L1" i="4"/>
  <c r="M1" i="4"/>
  <c r="N1" i="4"/>
  <c r="O1" i="4"/>
  <c r="P1" i="4"/>
  <c r="Q1" i="4"/>
  <c r="J1" i="4"/>
</calcChain>
</file>

<file path=xl/sharedStrings.xml><?xml version="1.0" encoding="utf-8"?>
<sst xmlns="http://schemas.openxmlformats.org/spreadsheetml/2006/main" count="115" uniqueCount="78">
  <si>
    <t>Invoice No.</t>
  </si>
  <si>
    <t>Invoice Date</t>
  </si>
  <si>
    <t>Customer Code</t>
  </si>
  <si>
    <t>Customer Name</t>
  </si>
  <si>
    <t>Amount Excl. Tax</t>
  </si>
  <si>
    <t>Discount</t>
  </si>
  <si>
    <t>Net Amount Excl. Tax</t>
  </si>
  <si>
    <t>VAT Base</t>
  </si>
  <si>
    <t>VAT 7%</t>
  </si>
  <si>
    <t>VAT 10%</t>
  </si>
  <si>
    <t>Stamp Duty</t>
  </si>
  <si>
    <t>Total Amount</t>
  </si>
  <si>
    <t>2025/001</t>
  </si>
  <si>
    <t>2025/002</t>
  </si>
  <si>
    <t>2025/003</t>
  </si>
  <si>
    <t>2025/004</t>
  </si>
  <si>
    <t>2025/005</t>
  </si>
  <si>
    <t>2025/006</t>
  </si>
  <si>
    <t>2025/007</t>
  </si>
  <si>
    <t>2025/008</t>
  </si>
  <si>
    <t>2025/009</t>
  </si>
  <si>
    <t>2025/010</t>
  </si>
  <si>
    <t>2025/011</t>
  </si>
  <si>
    <t>2025/012</t>
  </si>
  <si>
    <t>Month</t>
  </si>
  <si>
    <t>Year</t>
  </si>
  <si>
    <t>Item Ref</t>
  </si>
  <si>
    <t xml:space="preserve"> Item Category</t>
  </si>
  <si>
    <t>2025-01-05</t>
  </si>
  <si>
    <t>C001</t>
  </si>
  <si>
    <t>Ocean Foods LLC</t>
  </si>
  <si>
    <t>2025-01-08</t>
  </si>
  <si>
    <t>2025-01-12</t>
  </si>
  <si>
    <t>C003</t>
  </si>
  <si>
    <t>SeaFresh Corp</t>
  </si>
  <si>
    <t>2025-01-15</t>
  </si>
  <si>
    <t>C004</t>
  </si>
  <si>
    <t>Marine Export Ltd</t>
  </si>
  <si>
    <t>2025-01-21</t>
  </si>
  <si>
    <t>2025-01-25</t>
  </si>
  <si>
    <t>C006</t>
  </si>
  <si>
    <t>SushiKing USA</t>
  </si>
  <si>
    <t>2025-02-02</t>
  </si>
  <si>
    <t>C007</t>
  </si>
  <si>
    <t>Harbor Market</t>
  </si>
  <si>
    <t>2025-02-10</t>
  </si>
  <si>
    <t>C008</t>
  </si>
  <si>
    <t>GoldenBay Seafood</t>
  </si>
  <si>
    <t>2025-02-14</t>
  </si>
  <si>
    <t>C009</t>
  </si>
  <si>
    <t>Pacific Blue LLC</t>
  </si>
  <si>
    <t>2025-02-22</t>
  </si>
  <si>
    <t>2025-03-01</t>
  </si>
  <si>
    <t>C011</t>
  </si>
  <si>
    <t>SeaStar Imports</t>
  </si>
  <si>
    <t>2025-03-05</t>
  </si>
  <si>
    <t>C012</t>
  </si>
  <si>
    <t>Global Marine Trade</t>
  </si>
  <si>
    <t>Item</t>
  </si>
  <si>
    <t>ITM-101</t>
  </si>
  <si>
    <t>Office Chair Adjustable</t>
  </si>
  <si>
    <t>Office Furniture</t>
  </si>
  <si>
    <t>ITM-102</t>
  </si>
  <si>
    <t>Wireless Keyboard &amp; Mouse Set</t>
  </si>
  <si>
    <t>Computer Accessories</t>
  </si>
  <si>
    <t>ITM-103</t>
  </si>
  <si>
    <t>Laser Printer A4 Format</t>
  </si>
  <si>
    <t>Printers</t>
  </si>
  <si>
    <t>ITM-104</t>
  </si>
  <si>
    <t>Laptop Stand Aluminum</t>
  </si>
  <si>
    <t>Laptop Accessories</t>
  </si>
  <si>
    <t>Item category</t>
  </si>
  <si>
    <t>Étiquettes de lignes</t>
  </si>
  <si>
    <t>Total général</t>
  </si>
  <si>
    <t xml:space="preserve"> Discount</t>
  </si>
  <si>
    <t xml:space="preserve"> Total Amount</t>
  </si>
  <si>
    <t>Item Total Amount</t>
  </si>
  <si>
    <t>Customer 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</si>
</sst>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theme="9"/>
      <name val="Times New Roman"/>
      <family val="1"/>
    </font>
    <font>
      <sz val="13"/>
      <color rgb="FF00B0F0"/>
      <name val="Times New Roman"/>
      <family val="1"/>
    </font>
    <font>
      <sz val="13"/>
      <color rgb="FFC00000"/>
      <name val="Times New Roman"/>
      <family val="1"/>
    </font>
    <font>
      <sz val="13"/>
      <color theme="5"/>
      <name val="Times New Roman"/>
      <family val="1"/>
    </font>
    <font>
      <sz val="13"/>
      <color theme="7" tint="-0.249977111117893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1" xfId="0" applyNumberFormat="1" applyFont="1" applyBorder="1" applyAlignment="1">
      <alignment vertical="center"/>
    </xf>
    <xf numFmtId="0" fontId="4" fillId="0" borderId="0" xfId="0" applyFont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4" fillId="0" borderId="1" xfId="0" applyFont="1" applyFill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0" fillId="0" borderId="1" xfId="0" applyBorder="1"/>
    <xf numFmtId="165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2" borderId="0" xfId="0" applyFill="1"/>
    <xf numFmtId="0" fontId="0" fillId="2" borderId="0" xfId="0" applyFill="1" applyBorder="1" applyAlignment="1">
      <alignment horizontal="left"/>
    </xf>
  </cellXfs>
  <cellStyles count="1">
    <cellStyle name="Normal" xfId="0" builtinId="0"/>
  </cellStyles>
  <dxfs count="17">
    <dxf>
      <numFmt numFmtId="3" formatCode="#,##0"/>
    </dxf>
    <dxf>
      <numFmt numFmtId="165" formatCode="#,##0.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165" formatCode="#,##0.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971.850832870368" createdVersion="6" refreshedVersion="6" minRefreshableVersion="3" recordCount="26">
  <cacheSource type="worksheet">
    <worksheetSource ref="A2:Q28" sheet="Invoice Base"/>
  </cacheSource>
  <cacheFields count="17">
    <cacheField name="Invoice No." numFmtId="0">
      <sharedItems containsBlank="1"/>
    </cacheField>
    <cacheField name="Invoice Date" numFmtId="0">
      <sharedItems containsBlank="1"/>
    </cacheField>
    <cacheField name="Month" numFmtId="0">
      <sharedItems containsString="0" containsBlank="1" containsNumber="1" containsInteger="1" minValue="1" maxValue="3"/>
    </cacheField>
    <cacheField name="Year" numFmtId="0">
      <sharedItems containsString="0" containsBlank="1" containsNumber="1" containsInteger="1" minValue="2025" maxValue="2025"/>
    </cacheField>
    <cacheField name="Customer Code" numFmtId="0">
      <sharedItems containsBlank="1"/>
    </cacheField>
    <cacheField name="Customer Name" numFmtId="0">
      <sharedItems containsBlank="1" count="10">
        <s v="Ocean Foods LLC"/>
        <s v="Harbor Market"/>
        <s v="SeaFresh Corp"/>
        <s v="Marine Export Ltd"/>
        <s v="Global Marine Trade"/>
        <s v="SushiKing USA"/>
        <s v="GoldenBay Seafood"/>
        <s v="Pacific Blue LLC"/>
        <s v="SeaStar Imports"/>
        <m/>
      </sharedItems>
    </cacheField>
    <cacheField name="Item Ref" numFmtId="0">
      <sharedItems containsBlank="1"/>
    </cacheField>
    <cacheField name="Item" numFmtId="0">
      <sharedItems containsBlank="1" count="5">
        <s v="Office Chair Adjustable"/>
        <s v="Wireless Keyboard &amp; Mouse Set"/>
        <s v="Laser Printer A4 Format"/>
        <s v="Laptop Stand Aluminum"/>
        <m/>
      </sharedItems>
    </cacheField>
    <cacheField name="Item category" numFmtId="0">
      <sharedItems containsBlank="1"/>
    </cacheField>
    <cacheField name="Amount Excl. Tax" numFmtId="0">
      <sharedItems containsString="0" containsBlank="1" containsNumber="1" containsInteger="1" minValue="980" maxValue="2500"/>
    </cacheField>
    <cacheField name="Discount" numFmtId="0">
      <sharedItems containsString="0" containsBlank="1" containsNumber="1" containsInteger="1" minValue="0" maxValue="150"/>
    </cacheField>
    <cacheField name="Net Amount Excl. Tax" numFmtId="0">
      <sharedItems containsString="0" containsBlank="1" containsNumber="1" containsInteger="1" minValue="980" maxValue="2380"/>
    </cacheField>
    <cacheField name="VAT Base" numFmtId="0">
      <sharedItems containsString="0" containsBlank="1" containsNumber="1" containsInteger="1" minValue="980" maxValue="2380"/>
    </cacheField>
    <cacheField name="VAT 7%" numFmtId="0">
      <sharedItems containsString="0" containsBlank="1" containsNumber="1" minValue="0" maxValue="143.5"/>
    </cacheField>
    <cacheField name="VAT 10%" numFmtId="0">
      <sharedItems containsString="0" containsBlank="1" containsNumber="1" containsInteger="1" minValue="0" maxValue="238"/>
    </cacheField>
    <cacheField name="Stamp Duty" numFmtId="0">
      <sharedItems containsString="0" containsBlank="1" containsNumber="1" containsInteger="1" minValue="2" maxValue="2"/>
    </cacheField>
    <cacheField name="Total Amount" numFmtId="0">
      <sharedItems containsString="0" containsBlank="1" containsNumber="1" minValue="1080" maxValue="26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2025/001"/>
    <s v="2025-01-05"/>
    <n v="1"/>
    <n v="2025"/>
    <s v="C001"/>
    <x v="0"/>
    <s v="ITM-101"/>
    <x v="0"/>
    <s v="Office Furniture"/>
    <n v="1200"/>
    <n v="50"/>
    <n v="1150"/>
    <n v="1150"/>
    <n v="0"/>
    <n v="115"/>
    <n v="2"/>
    <n v="1267"/>
  </r>
  <r>
    <s v="2025/002"/>
    <s v="2025-01-08"/>
    <n v="1"/>
    <n v="2025"/>
    <s v="C007"/>
    <x v="1"/>
    <s v="ITM-102"/>
    <x v="1"/>
    <s v="Computer Accessories"/>
    <n v="1500"/>
    <n v="75"/>
    <n v="1425"/>
    <n v="1425"/>
    <n v="99.750000000000014"/>
    <n v="0"/>
    <n v="2"/>
    <n v="1526.75"/>
  </r>
  <r>
    <s v="2025/003"/>
    <s v="2025-01-12"/>
    <n v="1"/>
    <n v="2025"/>
    <s v="C003"/>
    <x v="2"/>
    <s v="ITM-101"/>
    <x v="0"/>
    <s v="Office Furniture"/>
    <n v="980"/>
    <n v="0"/>
    <n v="980"/>
    <n v="980"/>
    <n v="0"/>
    <n v="98"/>
    <n v="2"/>
    <n v="1080"/>
  </r>
  <r>
    <s v="2025/004"/>
    <s v="2025-01-15"/>
    <n v="1"/>
    <n v="2025"/>
    <s v="C004"/>
    <x v="3"/>
    <s v="ITM-103"/>
    <x v="2"/>
    <s v="Printers"/>
    <n v="2100"/>
    <n v="100"/>
    <n v="2000"/>
    <n v="2000"/>
    <n v="140"/>
    <n v="0"/>
    <n v="2"/>
    <n v="2142"/>
  </r>
  <r>
    <s v="2025/005"/>
    <s v="2025-01-21"/>
    <n v="1"/>
    <n v="2025"/>
    <s v="C012"/>
    <x v="4"/>
    <s v="ITM-103"/>
    <x v="2"/>
    <s v="Printers"/>
    <n v="1650"/>
    <n v="90"/>
    <n v="1560"/>
    <n v="1560"/>
    <n v="0"/>
    <n v="156"/>
    <n v="2"/>
    <n v="1718"/>
  </r>
  <r>
    <s v="2025/006"/>
    <s v="2025-01-25"/>
    <n v="1"/>
    <n v="2025"/>
    <s v="C006"/>
    <x v="5"/>
    <s v="ITM-104"/>
    <x v="3"/>
    <s v="Laptop Accessories"/>
    <n v="1340"/>
    <n v="50"/>
    <n v="1290"/>
    <n v="1290"/>
    <n v="90.300000000000011"/>
    <n v="0"/>
    <n v="2"/>
    <n v="1382.3"/>
  </r>
  <r>
    <s v="2025/007"/>
    <s v="2025-02-02"/>
    <n v="2"/>
    <n v="2025"/>
    <s v="C007"/>
    <x v="1"/>
    <s v="ITM-104"/>
    <x v="3"/>
    <s v="Laptop Accessories"/>
    <n v="2500"/>
    <n v="120"/>
    <n v="2380"/>
    <n v="2380"/>
    <n v="0"/>
    <n v="238"/>
    <n v="2"/>
    <n v="2620"/>
  </r>
  <r>
    <s v="2025/008"/>
    <s v="2025-02-10"/>
    <n v="2"/>
    <n v="2025"/>
    <s v="C008"/>
    <x v="6"/>
    <s v="ITM-103"/>
    <x v="2"/>
    <s v="Printers"/>
    <n v="1780"/>
    <n v="80"/>
    <n v="1700"/>
    <n v="1700"/>
    <n v="0"/>
    <n v="170"/>
    <n v="2"/>
    <n v="1872"/>
  </r>
  <r>
    <s v="2025/009"/>
    <s v="2025-02-14"/>
    <n v="2"/>
    <n v="2025"/>
    <s v="C009"/>
    <x v="7"/>
    <s v="ITM-103"/>
    <x v="2"/>
    <s v="Printers"/>
    <n v="1950"/>
    <n v="0"/>
    <n v="1950"/>
    <n v="1950"/>
    <n v="0"/>
    <n v="195"/>
    <n v="2"/>
    <n v="2147"/>
  </r>
  <r>
    <s v="2025/010"/>
    <s v="2025-02-22"/>
    <n v="2"/>
    <n v="2025"/>
    <s v="C007"/>
    <x v="1"/>
    <s v="ITM-101"/>
    <x v="0"/>
    <s v="Office Furniture"/>
    <n v="2200"/>
    <n v="150"/>
    <n v="2050"/>
    <n v="2050"/>
    <n v="143.5"/>
    <n v="0"/>
    <n v="2"/>
    <n v="2195.5"/>
  </r>
  <r>
    <s v="2025/011"/>
    <s v="2025-03-01"/>
    <n v="3"/>
    <n v="2025"/>
    <s v="C011"/>
    <x v="8"/>
    <s v="ITM-102"/>
    <x v="1"/>
    <s v="Computer Accessories"/>
    <n v="1100"/>
    <n v="20"/>
    <n v="1080"/>
    <n v="1080"/>
    <n v="0"/>
    <n v="108"/>
    <n v="2"/>
    <n v="1190"/>
  </r>
  <r>
    <s v="2025/012"/>
    <s v="2025-03-05"/>
    <n v="3"/>
    <n v="2025"/>
    <s v="C012"/>
    <x v="4"/>
    <s v="ITM-101"/>
    <x v="0"/>
    <s v="Office Furniture"/>
    <n v="1450"/>
    <n v="60"/>
    <n v="1390"/>
    <n v="1390"/>
    <n v="0"/>
    <n v="139"/>
    <n v="2"/>
    <n v="1531"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  <r>
    <m/>
    <m/>
    <m/>
    <m/>
    <m/>
    <x v="9"/>
    <m/>
    <x v="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7:C22" firstHeaderRow="0" firstDataRow="1" firstDataCol="1"/>
  <pivotFields count="17">
    <pivotField showAll="0"/>
    <pivotField showAll="0"/>
    <pivotField showAll="0"/>
    <pivotField showAll="0"/>
    <pivotField showAll="0"/>
    <pivotField showAll="0">
      <items count="11">
        <item x="4"/>
        <item x="6"/>
        <item x="1"/>
        <item x="3"/>
        <item x="0"/>
        <item x="7"/>
        <item x="2"/>
        <item x="8"/>
        <item x="5"/>
        <item h="1" x="9"/>
        <item t="default"/>
      </items>
    </pivotField>
    <pivotField showAll="0"/>
    <pivotField axis="axisRow" showAll="0">
      <items count="6">
        <item x="3"/>
        <item x="2"/>
        <item x="0"/>
        <item x="1"/>
        <item h="1"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Discount" fld="10" baseField="5" baseItem="0"/>
    <dataField name=" Total Amount" fld="16" baseField="5" baseItem="0"/>
  </dataFields>
  <formats count="8">
    <format dxfId="7">
      <pivotArea type="all" dataOnly="0" outline="0" fieldPosition="0"/>
    </format>
    <format dxfId="6">
      <pivotArea outline="0" collapsedLevelsAreSubtotals="1" fieldPosition="0"/>
    </format>
    <format dxfId="5">
      <pivotArea field="5" type="button" dataOnly="0" labelOnly="1" outline="0"/>
    </format>
    <format dxfId="4">
      <pivotArea dataOnly="0" labelOnly="1" grandRow="1" outline="0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3" firstHeaderRow="0" firstDataRow="1" firstDataCol="1"/>
  <pivotFields count="17">
    <pivotField showAll="0"/>
    <pivotField showAll="0"/>
    <pivotField showAll="0"/>
    <pivotField showAll="0"/>
    <pivotField showAll="0"/>
    <pivotField axis="axisRow" showAll="0">
      <items count="11">
        <item x="4"/>
        <item x="6"/>
        <item x="1"/>
        <item x="3"/>
        <item x="0"/>
        <item x="7"/>
        <item x="2"/>
        <item x="8"/>
        <item x="5"/>
        <item h="1" x="9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 Discount" fld="10" baseField="5" baseItem="0"/>
    <dataField name=" Total Amount" fld="16" baseField="5" baseItem="0"/>
  </dataFields>
  <formats count="9"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5" type="button" dataOnly="0" labelOnly="1" outline="0" axis="axisRow" fieldPosition="0"/>
    </format>
    <format dxfId="13">
      <pivotArea dataOnly="0" labelOnly="1" fieldPosition="0">
        <references count="1">
          <reference field="5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" sqref="A1:C22"/>
    </sheetView>
  </sheetViews>
  <sheetFormatPr baseColWidth="10" defaultRowHeight="15" x14ac:dyDescent="0.25"/>
  <cols>
    <col min="1" max="1" width="29.5703125" customWidth="1"/>
    <col min="2" max="3" width="14.7109375" customWidth="1"/>
  </cols>
  <sheetData>
    <row r="1" spans="1:3" x14ac:dyDescent="0.25">
      <c r="A1" s="24" t="s">
        <v>77</v>
      </c>
    </row>
    <row r="3" spans="1:3" x14ac:dyDescent="0.25">
      <c r="A3" s="22" t="s">
        <v>72</v>
      </c>
      <c r="B3" s="15" t="s">
        <v>74</v>
      </c>
      <c r="C3" s="15" t="s">
        <v>75</v>
      </c>
    </row>
    <row r="4" spans="1:3" x14ac:dyDescent="0.25">
      <c r="A4" s="23" t="s">
        <v>57</v>
      </c>
      <c r="B4" s="17">
        <v>150</v>
      </c>
      <c r="C4" s="17">
        <v>3249</v>
      </c>
    </row>
    <row r="5" spans="1:3" x14ac:dyDescent="0.25">
      <c r="A5" s="23" t="s">
        <v>47</v>
      </c>
      <c r="B5" s="17">
        <v>80</v>
      </c>
      <c r="C5" s="17">
        <v>1872</v>
      </c>
    </row>
    <row r="6" spans="1:3" x14ac:dyDescent="0.25">
      <c r="A6" s="23" t="s">
        <v>44</v>
      </c>
      <c r="B6" s="17">
        <v>345</v>
      </c>
      <c r="C6" s="17">
        <v>6342.25</v>
      </c>
    </row>
    <row r="7" spans="1:3" x14ac:dyDescent="0.25">
      <c r="A7" s="23" t="s">
        <v>37</v>
      </c>
      <c r="B7" s="17">
        <v>100</v>
      </c>
      <c r="C7" s="17">
        <v>2142</v>
      </c>
    </row>
    <row r="8" spans="1:3" x14ac:dyDescent="0.25">
      <c r="A8" s="23" t="s">
        <v>30</v>
      </c>
      <c r="B8" s="17">
        <v>50</v>
      </c>
      <c r="C8" s="17">
        <v>1267</v>
      </c>
    </row>
    <row r="9" spans="1:3" x14ac:dyDescent="0.25">
      <c r="A9" s="23" t="s">
        <v>50</v>
      </c>
      <c r="B9" s="17">
        <v>0</v>
      </c>
      <c r="C9" s="17">
        <v>2147</v>
      </c>
    </row>
    <row r="10" spans="1:3" x14ac:dyDescent="0.25">
      <c r="A10" s="23" t="s">
        <v>34</v>
      </c>
      <c r="B10" s="17">
        <v>0</v>
      </c>
      <c r="C10" s="17">
        <v>1080</v>
      </c>
    </row>
    <row r="11" spans="1:3" x14ac:dyDescent="0.25">
      <c r="A11" s="23" t="s">
        <v>54</v>
      </c>
      <c r="B11" s="17">
        <v>20</v>
      </c>
      <c r="C11" s="17">
        <v>1190</v>
      </c>
    </row>
    <row r="12" spans="1:3" x14ac:dyDescent="0.25">
      <c r="A12" s="23" t="s">
        <v>41</v>
      </c>
      <c r="B12" s="17">
        <v>50</v>
      </c>
      <c r="C12" s="17">
        <v>1382.3</v>
      </c>
    </row>
    <row r="13" spans="1:3" x14ac:dyDescent="0.25">
      <c r="A13" s="23" t="s">
        <v>73</v>
      </c>
      <c r="B13" s="17">
        <v>795</v>
      </c>
      <c r="C13" s="17">
        <v>20671.55</v>
      </c>
    </row>
    <row r="15" spans="1:3" x14ac:dyDescent="0.25">
      <c r="A15" s="25" t="s">
        <v>76</v>
      </c>
    </row>
    <row r="17" spans="1:3" x14ac:dyDescent="0.25">
      <c r="A17" s="22" t="s">
        <v>72</v>
      </c>
      <c r="B17" s="15" t="s">
        <v>74</v>
      </c>
      <c r="C17" s="15" t="s">
        <v>75</v>
      </c>
    </row>
    <row r="18" spans="1:3" x14ac:dyDescent="0.25">
      <c r="A18" s="23" t="s">
        <v>69</v>
      </c>
      <c r="B18" s="17">
        <v>170</v>
      </c>
      <c r="C18" s="17">
        <v>4002.3</v>
      </c>
    </row>
    <row r="19" spans="1:3" x14ac:dyDescent="0.25">
      <c r="A19" s="23" t="s">
        <v>66</v>
      </c>
      <c r="B19" s="17">
        <v>270</v>
      </c>
      <c r="C19" s="17">
        <v>7879</v>
      </c>
    </row>
    <row r="20" spans="1:3" x14ac:dyDescent="0.25">
      <c r="A20" s="23" t="s">
        <v>60</v>
      </c>
      <c r="B20" s="17">
        <v>260</v>
      </c>
      <c r="C20" s="17">
        <v>6073.5</v>
      </c>
    </row>
    <row r="21" spans="1:3" x14ac:dyDescent="0.25">
      <c r="A21" s="23" t="s">
        <v>63</v>
      </c>
      <c r="B21" s="17">
        <v>95</v>
      </c>
      <c r="C21" s="17">
        <v>2716.75</v>
      </c>
    </row>
    <row r="22" spans="1:3" x14ac:dyDescent="0.25">
      <c r="A22" s="23" t="s">
        <v>73</v>
      </c>
      <c r="B22" s="17">
        <v>795</v>
      </c>
      <c r="C22" s="17">
        <v>20671.55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E1" zoomScale="106" zoomScaleNormal="106" workbookViewId="0">
      <selection activeCell="J2" sqref="J2"/>
    </sheetView>
  </sheetViews>
  <sheetFormatPr baseColWidth="10" defaultRowHeight="15.75" x14ac:dyDescent="0.25"/>
  <cols>
    <col min="1" max="2" width="11.42578125" style="10"/>
    <col min="3" max="4" width="10" style="10" customWidth="1"/>
    <col min="5" max="5" width="11.42578125" style="10"/>
    <col min="6" max="6" width="17.5703125" style="10" customWidth="1"/>
    <col min="7" max="7" width="12.85546875" style="10" customWidth="1"/>
    <col min="8" max="8" width="15.85546875" style="10" customWidth="1"/>
    <col min="9" max="9" width="14.7109375" style="10" customWidth="1"/>
    <col min="10" max="10" width="12" style="13" bestFit="1" customWidth="1"/>
    <col min="11" max="11" width="11.42578125" style="13"/>
    <col min="12" max="13" width="12" style="13" bestFit="1" customWidth="1"/>
    <col min="14" max="16" width="11.42578125" style="13"/>
    <col min="17" max="17" width="12" style="13" bestFit="1" customWidth="1"/>
    <col min="18" max="16384" width="11.42578125" style="10"/>
  </cols>
  <sheetData>
    <row r="1" spans="1:17" x14ac:dyDescent="0.25">
      <c r="J1" s="14">
        <f>SUM(J3:J1048576)</f>
        <v>19750</v>
      </c>
      <c r="K1" s="14">
        <f t="shared" ref="K1:L1" si="0">SUM(K3:K1048576)</f>
        <v>795</v>
      </c>
      <c r="L1" s="14">
        <f t="shared" si="0"/>
        <v>18955</v>
      </c>
      <c r="M1" s="14">
        <f>SUM(M3:M1048576)</f>
        <v>18955</v>
      </c>
      <c r="N1" s="14">
        <f>SUM(N3:N1048576)</f>
        <v>473.55</v>
      </c>
      <c r="O1" s="14">
        <f>SUM(O3:O1048576)</f>
        <v>1219</v>
      </c>
      <c r="P1" s="14">
        <f>SUM(P3:P1048576)</f>
        <v>24</v>
      </c>
      <c r="Q1" s="14">
        <f>SUM(Q3:Q1048576)</f>
        <v>20671.55</v>
      </c>
    </row>
    <row r="2" spans="1:17" s="11" customFormat="1" ht="47.25" x14ac:dyDescent="0.25">
      <c r="A2" s="20" t="s">
        <v>0</v>
      </c>
      <c r="B2" s="20" t="s">
        <v>1</v>
      </c>
      <c r="C2" s="20" t="s">
        <v>24</v>
      </c>
      <c r="D2" s="20" t="s">
        <v>25</v>
      </c>
      <c r="E2" s="20" t="s">
        <v>2</v>
      </c>
      <c r="F2" s="20" t="s">
        <v>3</v>
      </c>
      <c r="G2" s="20" t="s">
        <v>26</v>
      </c>
      <c r="H2" s="20" t="s">
        <v>58</v>
      </c>
      <c r="I2" s="20" t="s">
        <v>71</v>
      </c>
      <c r="J2" s="21" t="s">
        <v>4</v>
      </c>
      <c r="K2" s="21" t="s">
        <v>5</v>
      </c>
      <c r="L2" s="21" t="s">
        <v>6</v>
      </c>
      <c r="M2" s="21" t="s">
        <v>7</v>
      </c>
      <c r="N2" s="21" t="s">
        <v>8</v>
      </c>
      <c r="O2" s="21" t="s">
        <v>9</v>
      </c>
      <c r="P2" s="21" t="s">
        <v>10</v>
      </c>
      <c r="Q2" s="21" t="s">
        <v>11</v>
      </c>
    </row>
    <row r="3" spans="1:17" x14ac:dyDescent="0.25">
      <c r="A3" s="12" t="s">
        <v>12</v>
      </c>
      <c r="B3" s="15" t="s">
        <v>28</v>
      </c>
      <c r="C3" s="15">
        <f>MONTH(B3)</f>
        <v>1</v>
      </c>
      <c r="D3" s="15">
        <f>YEAR(B3)</f>
        <v>2025</v>
      </c>
      <c r="E3" s="15" t="s">
        <v>29</v>
      </c>
      <c r="F3" s="15" t="s">
        <v>30</v>
      </c>
      <c r="G3" s="18" t="s">
        <v>59</v>
      </c>
      <c r="H3" s="15" t="str">
        <f>VLOOKUP(G3,'Billing Base'!$A$2:$B$5,2,0)</f>
        <v>Office Chair Adjustable</v>
      </c>
      <c r="I3" s="15" t="str">
        <f>VLOOKUP(G3,'Billing Base'!$A$2:$C$5,3,0)</f>
        <v>Office Furniture</v>
      </c>
      <c r="J3" s="16">
        <v>1200</v>
      </c>
      <c r="K3" s="16">
        <v>50</v>
      </c>
      <c r="L3" s="16">
        <v>1150</v>
      </c>
      <c r="M3" s="16">
        <v>1150</v>
      </c>
      <c r="N3" s="16">
        <v>0</v>
      </c>
      <c r="O3" s="16">
        <f>M3*10%</f>
        <v>115</v>
      </c>
      <c r="P3" s="16">
        <v>2</v>
      </c>
      <c r="Q3" s="16">
        <f>L3+N3+O3+P3</f>
        <v>1267</v>
      </c>
    </row>
    <row r="4" spans="1:17" x14ac:dyDescent="0.25">
      <c r="A4" s="12" t="s">
        <v>13</v>
      </c>
      <c r="B4" s="15" t="s">
        <v>31</v>
      </c>
      <c r="C4" s="15">
        <f t="shared" ref="C4:C14" si="1">MONTH(B4)</f>
        <v>1</v>
      </c>
      <c r="D4" s="15">
        <f t="shared" ref="D4:D14" si="2">YEAR(B4)</f>
        <v>2025</v>
      </c>
      <c r="E4" s="15" t="s">
        <v>43</v>
      </c>
      <c r="F4" s="15" t="s">
        <v>44</v>
      </c>
      <c r="G4" s="15" t="s">
        <v>62</v>
      </c>
      <c r="H4" s="15" t="str">
        <f>VLOOKUP(G4,'Billing Base'!$A$2:$B$5,2,0)</f>
        <v>Wireless Keyboard &amp; Mouse Set</v>
      </c>
      <c r="I4" s="15" t="str">
        <f>VLOOKUP(G4,'Billing Base'!$A$2:$C$5,3,0)</f>
        <v>Computer Accessories</v>
      </c>
      <c r="J4" s="16">
        <v>1500</v>
      </c>
      <c r="K4" s="16">
        <v>75</v>
      </c>
      <c r="L4" s="16">
        <v>1425</v>
      </c>
      <c r="M4" s="16">
        <v>1425</v>
      </c>
      <c r="N4" s="16">
        <f>M4*7%</f>
        <v>99.750000000000014</v>
      </c>
      <c r="O4" s="16">
        <v>0</v>
      </c>
      <c r="P4" s="16">
        <v>2</v>
      </c>
      <c r="Q4" s="16">
        <f>L4+N4+O4+P4</f>
        <v>1526.75</v>
      </c>
    </row>
    <row r="5" spans="1:17" x14ac:dyDescent="0.25">
      <c r="A5" s="12" t="s">
        <v>14</v>
      </c>
      <c r="B5" s="15" t="s">
        <v>32</v>
      </c>
      <c r="C5" s="15">
        <f t="shared" si="1"/>
        <v>1</v>
      </c>
      <c r="D5" s="15">
        <f t="shared" si="2"/>
        <v>2025</v>
      </c>
      <c r="E5" s="15" t="s">
        <v>33</v>
      </c>
      <c r="F5" s="15" t="s">
        <v>34</v>
      </c>
      <c r="G5" s="18" t="s">
        <v>59</v>
      </c>
      <c r="H5" s="15" t="str">
        <f>VLOOKUP(G5,'Billing Base'!$A$2:$B$5,2,0)</f>
        <v>Office Chair Adjustable</v>
      </c>
      <c r="I5" s="15" t="str">
        <f>VLOOKUP(G5,'Billing Base'!$A$2:$C$5,3,0)</f>
        <v>Office Furniture</v>
      </c>
      <c r="J5" s="16">
        <v>980</v>
      </c>
      <c r="K5" s="16">
        <v>0</v>
      </c>
      <c r="L5" s="16">
        <v>980</v>
      </c>
      <c r="M5" s="16">
        <v>980</v>
      </c>
      <c r="N5" s="16">
        <v>0</v>
      </c>
      <c r="O5" s="16">
        <f t="shared" ref="O5:O14" si="3">M5*10%</f>
        <v>98</v>
      </c>
      <c r="P5" s="16">
        <v>2</v>
      </c>
      <c r="Q5" s="16">
        <f t="shared" ref="Q5:Q13" si="4">L5+N5+O5+P5</f>
        <v>1080</v>
      </c>
    </row>
    <row r="6" spans="1:17" x14ac:dyDescent="0.25">
      <c r="A6" s="12" t="s">
        <v>15</v>
      </c>
      <c r="B6" s="15" t="s">
        <v>35</v>
      </c>
      <c r="C6" s="15">
        <f t="shared" si="1"/>
        <v>1</v>
      </c>
      <c r="D6" s="15">
        <f t="shared" si="2"/>
        <v>2025</v>
      </c>
      <c r="E6" s="15" t="s">
        <v>36</v>
      </c>
      <c r="F6" s="15" t="s">
        <v>37</v>
      </c>
      <c r="G6" s="15" t="s">
        <v>65</v>
      </c>
      <c r="H6" s="15" t="str">
        <f>VLOOKUP(G6,'Billing Base'!$A$2:$B$5,2,0)</f>
        <v>Laser Printer A4 Format</v>
      </c>
      <c r="I6" s="15" t="str">
        <f>VLOOKUP(G6,'Billing Base'!$A$2:$C$5,3,0)</f>
        <v>Printers</v>
      </c>
      <c r="J6" s="16">
        <v>2100</v>
      </c>
      <c r="K6" s="16">
        <v>100</v>
      </c>
      <c r="L6" s="16">
        <v>2000</v>
      </c>
      <c r="M6" s="16">
        <v>2000</v>
      </c>
      <c r="N6" s="16">
        <f t="shared" ref="N6:N12" si="5">M6*7%</f>
        <v>140</v>
      </c>
      <c r="O6" s="16">
        <v>0</v>
      </c>
      <c r="P6" s="16">
        <v>2</v>
      </c>
      <c r="Q6" s="16">
        <f t="shared" si="4"/>
        <v>2142</v>
      </c>
    </row>
    <row r="7" spans="1:17" x14ac:dyDescent="0.25">
      <c r="A7" s="12" t="s">
        <v>16</v>
      </c>
      <c r="B7" s="15" t="s">
        <v>38</v>
      </c>
      <c r="C7" s="15">
        <f t="shared" si="1"/>
        <v>1</v>
      </c>
      <c r="D7" s="15">
        <f t="shared" si="2"/>
        <v>2025</v>
      </c>
      <c r="E7" s="15" t="s">
        <v>56</v>
      </c>
      <c r="F7" s="15" t="s">
        <v>57</v>
      </c>
      <c r="G7" s="15" t="s">
        <v>65</v>
      </c>
      <c r="H7" s="15" t="str">
        <f>VLOOKUP(G7,'Billing Base'!$A$2:$B$5,2,0)</f>
        <v>Laser Printer A4 Format</v>
      </c>
      <c r="I7" s="15" t="str">
        <f>VLOOKUP(G7,'Billing Base'!$A$2:$C$5,3,0)</f>
        <v>Printers</v>
      </c>
      <c r="J7" s="16">
        <v>1650</v>
      </c>
      <c r="K7" s="16">
        <v>90</v>
      </c>
      <c r="L7" s="16">
        <v>1560</v>
      </c>
      <c r="M7" s="16">
        <v>1560</v>
      </c>
      <c r="N7" s="16">
        <v>0</v>
      </c>
      <c r="O7" s="16">
        <f t="shared" si="3"/>
        <v>156</v>
      </c>
      <c r="P7" s="16">
        <v>2</v>
      </c>
      <c r="Q7" s="16">
        <f t="shared" si="4"/>
        <v>1718</v>
      </c>
    </row>
    <row r="8" spans="1:17" x14ac:dyDescent="0.25">
      <c r="A8" s="12" t="s">
        <v>17</v>
      </c>
      <c r="B8" s="15" t="s">
        <v>39</v>
      </c>
      <c r="C8" s="15">
        <f t="shared" si="1"/>
        <v>1</v>
      </c>
      <c r="D8" s="15">
        <f t="shared" si="2"/>
        <v>2025</v>
      </c>
      <c r="E8" s="15" t="s">
        <v>40</v>
      </c>
      <c r="F8" s="15" t="s">
        <v>41</v>
      </c>
      <c r="G8" s="15" t="s">
        <v>68</v>
      </c>
      <c r="H8" s="15" t="str">
        <f>VLOOKUP(G8,'Billing Base'!$A$2:$B$5,2,0)</f>
        <v>Laptop Stand Aluminum</v>
      </c>
      <c r="I8" s="15" t="str">
        <f>VLOOKUP(G8,'Billing Base'!$A$2:$C$5,3,0)</f>
        <v>Laptop Accessories</v>
      </c>
      <c r="J8" s="16">
        <v>1340</v>
      </c>
      <c r="K8" s="16">
        <v>50</v>
      </c>
      <c r="L8" s="16">
        <v>1290</v>
      </c>
      <c r="M8" s="16">
        <v>1290</v>
      </c>
      <c r="N8" s="16">
        <f t="shared" si="5"/>
        <v>90.300000000000011</v>
      </c>
      <c r="O8" s="16">
        <v>0</v>
      </c>
      <c r="P8" s="16">
        <v>2</v>
      </c>
      <c r="Q8" s="16">
        <f t="shared" si="4"/>
        <v>1382.3</v>
      </c>
    </row>
    <row r="9" spans="1:17" x14ac:dyDescent="0.25">
      <c r="A9" s="12" t="s">
        <v>18</v>
      </c>
      <c r="B9" s="15" t="s">
        <v>42</v>
      </c>
      <c r="C9" s="15">
        <f t="shared" si="1"/>
        <v>2</v>
      </c>
      <c r="D9" s="15">
        <f t="shared" si="2"/>
        <v>2025</v>
      </c>
      <c r="E9" s="15" t="s">
        <v>43</v>
      </c>
      <c r="F9" s="15" t="s">
        <v>44</v>
      </c>
      <c r="G9" s="15" t="s">
        <v>68</v>
      </c>
      <c r="H9" s="15" t="str">
        <f>VLOOKUP(G9,'Billing Base'!$A$2:$B$5,2,0)</f>
        <v>Laptop Stand Aluminum</v>
      </c>
      <c r="I9" s="15" t="str">
        <f>VLOOKUP(G9,'Billing Base'!$A$2:$C$5,3,0)</f>
        <v>Laptop Accessories</v>
      </c>
      <c r="J9" s="16">
        <v>2500</v>
      </c>
      <c r="K9" s="16">
        <v>120</v>
      </c>
      <c r="L9" s="16">
        <v>2380</v>
      </c>
      <c r="M9" s="16">
        <v>2380</v>
      </c>
      <c r="N9" s="16">
        <v>0</v>
      </c>
      <c r="O9" s="16">
        <f t="shared" si="3"/>
        <v>238</v>
      </c>
      <c r="P9" s="16">
        <v>2</v>
      </c>
      <c r="Q9" s="16">
        <f t="shared" si="4"/>
        <v>2620</v>
      </c>
    </row>
    <row r="10" spans="1:17" x14ac:dyDescent="0.25">
      <c r="A10" s="12" t="s">
        <v>19</v>
      </c>
      <c r="B10" s="15" t="s">
        <v>45</v>
      </c>
      <c r="C10" s="15">
        <f t="shared" si="1"/>
        <v>2</v>
      </c>
      <c r="D10" s="15">
        <f t="shared" si="2"/>
        <v>2025</v>
      </c>
      <c r="E10" s="15" t="s">
        <v>46</v>
      </c>
      <c r="F10" s="15" t="s">
        <v>47</v>
      </c>
      <c r="G10" s="15" t="s">
        <v>65</v>
      </c>
      <c r="H10" s="15" t="str">
        <f>VLOOKUP(G10,'Billing Base'!$A$2:$B$5,2,0)</f>
        <v>Laser Printer A4 Format</v>
      </c>
      <c r="I10" s="15" t="str">
        <f>VLOOKUP(G10,'Billing Base'!$A$2:$C$5,3,0)</f>
        <v>Printers</v>
      </c>
      <c r="J10" s="16">
        <v>1780</v>
      </c>
      <c r="K10" s="16">
        <v>80</v>
      </c>
      <c r="L10" s="16">
        <v>1700</v>
      </c>
      <c r="M10" s="16">
        <v>1700</v>
      </c>
      <c r="N10" s="16">
        <v>0</v>
      </c>
      <c r="O10" s="16">
        <f t="shared" si="3"/>
        <v>170</v>
      </c>
      <c r="P10" s="16">
        <v>2</v>
      </c>
      <c r="Q10" s="16">
        <f t="shared" si="4"/>
        <v>1872</v>
      </c>
    </row>
    <row r="11" spans="1:17" x14ac:dyDescent="0.25">
      <c r="A11" s="12" t="s">
        <v>20</v>
      </c>
      <c r="B11" s="15" t="s">
        <v>48</v>
      </c>
      <c r="C11" s="15">
        <f t="shared" si="1"/>
        <v>2</v>
      </c>
      <c r="D11" s="15">
        <f t="shared" si="2"/>
        <v>2025</v>
      </c>
      <c r="E11" s="15" t="s">
        <v>49</v>
      </c>
      <c r="F11" s="15" t="s">
        <v>50</v>
      </c>
      <c r="G11" s="15" t="s">
        <v>65</v>
      </c>
      <c r="H11" s="15" t="str">
        <f>VLOOKUP(G11,'Billing Base'!$A$2:$B$5,2,0)</f>
        <v>Laser Printer A4 Format</v>
      </c>
      <c r="I11" s="15" t="str">
        <f>VLOOKUP(G11,'Billing Base'!$A$2:$C$5,3,0)</f>
        <v>Printers</v>
      </c>
      <c r="J11" s="16">
        <v>1950</v>
      </c>
      <c r="K11" s="16">
        <v>0</v>
      </c>
      <c r="L11" s="16">
        <v>1950</v>
      </c>
      <c r="M11" s="16">
        <v>1950</v>
      </c>
      <c r="N11" s="16">
        <v>0</v>
      </c>
      <c r="O11" s="16">
        <f t="shared" si="3"/>
        <v>195</v>
      </c>
      <c r="P11" s="16">
        <v>2</v>
      </c>
      <c r="Q11" s="16">
        <f t="shared" si="4"/>
        <v>2147</v>
      </c>
    </row>
    <row r="12" spans="1:17" x14ac:dyDescent="0.25">
      <c r="A12" s="12" t="s">
        <v>21</v>
      </c>
      <c r="B12" s="15" t="s">
        <v>51</v>
      </c>
      <c r="C12" s="15">
        <f t="shared" si="1"/>
        <v>2</v>
      </c>
      <c r="D12" s="15">
        <f t="shared" si="2"/>
        <v>2025</v>
      </c>
      <c r="E12" s="15" t="s">
        <v>43</v>
      </c>
      <c r="F12" s="15" t="s">
        <v>44</v>
      </c>
      <c r="G12" s="18" t="s">
        <v>59</v>
      </c>
      <c r="H12" s="15" t="str">
        <f>VLOOKUP(G12,'Billing Base'!$A$2:$B$5,2,0)</f>
        <v>Office Chair Adjustable</v>
      </c>
      <c r="I12" s="15" t="str">
        <f>VLOOKUP(G12,'Billing Base'!$A$2:$C$5,3,0)</f>
        <v>Office Furniture</v>
      </c>
      <c r="J12" s="16">
        <v>2200</v>
      </c>
      <c r="K12" s="16">
        <v>150</v>
      </c>
      <c r="L12" s="16">
        <v>2050</v>
      </c>
      <c r="M12" s="16">
        <v>2050</v>
      </c>
      <c r="N12" s="16">
        <f t="shared" si="5"/>
        <v>143.5</v>
      </c>
      <c r="O12" s="16">
        <v>0</v>
      </c>
      <c r="P12" s="16">
        <v>2</v>
      </c>
      <c r="Q12" s="16">
        <f t="shared" si="4"/>
        <v>2195.5</v>
      </c>
    </row>
    <row r="13" spans="1:17" x14ac:dyDescent="0.25">
      <c r="A13" s="12" t="s">
        <v>22</v>
      </c>
      <c r="B13" s="15" t="s">
        <v>52</v>
      </c>
      <c r="C13" s="15">
        <f t="shared" si="1"/>
        <v>3</v>
      </c>
      <c r="D13" s="15">
        <f t="shared" si="2"/>
        <v>2025</v>
      </c>
      <c r="E13" s="15" t="s">
        <v>53</v>
      </c>
      <c r="F13" s="15" t="s">
        <v>54</v>
      </c>
      <c r="G13" s="15" t="s">
        <v>62</v>
      </c>
      <c r="H13" s="15" t="str">
        <f>VLOOKUP(G13,'Billing Base'!$A$2:$B$5,2,0)</f>
        <v>Wireless Keyboard &amp; Mouse Set</v>
      </c>
      <c r="I13" s="15" t="str">
        <f>VLOOKUP(G13,'Billing Base'!$A$2:$C$5,3,0)</f>
        <v>Computer Accessories</v>
      </c>
      <c r="J13" s="16">
        <v>1100</v>
      </c>
      <c r="K13" s="16">
        <v>20</v>
      </c>
      <c r="L13" s="16">
        <v>1080</v>
      </c>
      <c r="M13" s="16">
        <v>1080</v>
      </c>
      <c r="N13" s="16">
        <v>0</v>
      </c>
      <c r="O13" s="16">
        <f t="shared" si="3"/>
        <v>108</v>
      </c>
      <c r="P13" s="16">
        <v>2</v>
      </c>
      <c r="Q13" s="16">
        <f t="shared" si="4"/>
        <v>1190</v>
      </c>
    </row>
    <row r="14" spans="1:17" x14ac:dyDescent="0.25">
      <c r="A14" s="12" t="s">
        <v>23</v>
      </c>
      <c r="B14" s="15" t="s">
        <v>55</v>
      </c>
      <c r="C14" s="15">
        <f t="shared" si="1"/>
        <v>3</v>
      </c>
      <c r="D14" s="15">
        <f t="shared" si="2"/>
        <v>2025</v>
      </c>
      <c r="E14" s="15" t="s">
        <v>56</v>
      </c>
      <c r="F14" s="15" t="s">
        <v>57</v>
      </c>
      <c r="G14" s="18" t="s">
        <v>59</v>
      </c>
      <c r="H14" s="15" t="str">
        <f>VLOOKUP(G14,'Billing Base'!$A$2:$B$5,2,0)</f>
        <v>Office Chair Adjustable</v>
      </c>
      <c r="I14" s="15" t="str">
        <f>VLOOKUP(G14,'Billing Base'!$A$2:$C$5,3,0)</f>
        <v>Office Furniture</v>
      </c>
      <c r="J14" s="16">
        <v>1450</v>
      </c>
      <c r="K14" s="16">
        <v>60</v>
      </c>
      <c r="L14" s="16">
        <v>1390</v>
      </c>
      <c r="M14" s="16">
        <v>1390</v>
      </c>
      <c r="N14" s="16">
        <v>0</v>
      </c>
      <c r="O14" s="16">
        <f t="shared" si="3"/>
        <v>139</v>
      </c>
      <c r="P14" s="16">
        <v>2</v>
      </c>
      <c r="Q14" s="16">
        <f>L14+N14+O14+P14</f>
        <v>1531</v>
      </c>
    </row>
    <row r="15" spans="1:17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"/>
      <c r="K28" s="1"/>
      <c r="L28" s="1"/>
      <c r="M28" s="1"/>
      <c r="N28" s="1"/>
      <c r="O28" s="1"/>
      <c r="P28" s="1"/>
      <c r="Q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zoomScale="130" zoomScaleNormal="130" workbookViewId="0">
      <selection activeCell="F5" sqref="F5"/>
    </sheetView>
  </sheetViews>
  <sheetFormatPr baseColWidth="10" defaultRowHeight="17.25" customHeight="1" x14ac:dyDescent="0.25"/>
  <cols>
    <col min="1" max="1" width="13.28515625" style="2" bestFit="1" customWidth="1"/>
    <col min="2" max="2" width="34.42578125" style="2" customWidth="1"/>
    <col min="3" max="3" width="21.7109375" style="2" bestFit="1" customWidth="1"/>
    <col min="4" max="16384" width="11.42578125" style="2"/>
  </cols>
  <sheetData>
    <row r="1" spans="1:3" ht="17.25" customHeight="1" x14ac:dyDescent="0.25">
      <c r="A1" s="19" t="s">
        <v>26</v>
      </c>
      <c r="B1" s="19" t="s">
        <v>58</v>
      </c>
      <c r="C1" s="19" t="s">
        <v>27</v>
      </c>
    </row>
    <row r="2" spans="1:3" ht="17.25" customHeight="1" x14ac:dyDescent="0.25">
      <c r="A2" s="18" t="s">
        <v>59</v>
      </c>
      <c r="B2" s="18" t="s">
        <v>60</v>
      </c>
      <c r="C2" s="18" t="s">
        <v>61</v>
      </c>
    </row>
    <row r="3" spans="1:3" ht="17.25" customHeight="1" x14ac:dyDescent="0.25">
      <c r="A3" s="18" t="s">
        <v>62</v>
      </c>
      <c r="B3" s="18" t="s">
        <v>63</v>
      </c>
      <c r="C3" s="18" t="s">
        <v>64</v>
      </c>
    </row>
    <row r="4" spans="1:3" ht="17.25" customHeight="1" x14ac:dyDescent="0.25">
      <c r="A4" s="18" t="s">
        <v>65</v>
      </c>
      <c r="B4" s="18" t="s">
        <v>66</v>
      </c>
      <c r="C4" s="18" t="s">
        <v>67</v>
      </c>
    </row>
    <row r="5" spans="1:3" ht="17.25" customHeight="1" x14ac:dyDescent="0.25">
      <c r="A5" s="18" t="s">
        <v>68</v>
      </c>
      <c r="B5" s="18" t="s">
        <v>69</v>
      </c>
      <c r="C5" s="18" t="s">
        <v>70</v>
      </c>
    </row>
    <row r="6" spans="1:3" ht="17.25" customHeight="1" x14ac:dyDescent="0.25">
      <c r="A6" s="4"/>
      <c r="B6" s="4"/>
      <c r="C6" s="4"/>
    </row>
    <row r="7" spans="1:3" ht="17.25" customHeight="1" x14ac:dyDescent="0.25">
      <c r="A7" s="4"/>
      <c r="B7" s="4"/>
      <c r="C7" s="4"/>
    </row>
    <row r="8" spans="1:3" ht="17.25" customHeight="1" x14ac:dyDescent="0.25">
      <c r="A8" s="4"/>
      <c r="B8" s="4"/>
      <c r="C8" s="4"/>
    </row>
    <row r="9" spans="1:3" ht="17.25" customHeight="1" x14ac:dyDescent="0.25">
      <c r="A9" s="4"/>
      <c r="B9" s="4"/>
      <c r="C9" s="4"/>
    </row>
    <row r="10" spans="1:3" ht="17.25" customHeight="1" x14ac:dyDescent="0.25">
      <c r="A10" s="5"/>
      <c r="B10" s="5"/>
      <c r="C10" s="5"/>
    </row>
    <row r="11" spans="1:3" ht="17.25" customHeight="1" x14ac:dyDescent="0.25">
      <c r="A11" s="5"/>
      <c r="B11" s="5"/>
      <c r="C11" s="5"/>
    </row>
    <row r="12" spans="1:3" ht="17.25" customHeight="1" x14ac:dyDescent="0.25">
      <c r="A12" s="5"/>
      <c r="B12" s="5"/>
      <c r="C12" s="5"/>
    </row>
    <row r="13" spans="1:3" ht="17.25" customHeight="1" x14ac:dyDescent="0.25">
      <c r="A13" s="5"/>
      <c r="B13" s="5"/>
      <c r="C13" s="5"/>
    </row>
    <row r="14" spans="1:3" ht="17.25" customHeight="1" x14ac:dyDescent="0.25">
      <c r="A14" s="6"/>
      <c r="B14" s="6"/>
      <c r="C14" s="6"/>
    </row>
    <row r="15" spans="1:3" ht="17.25" customHeight="1" x14ac:dyDescent="0.25">
      <c r="A15" s="6"/>
      <c r="B15" s="6"/>
      <c r="C15" s="6"/>
    </row>
    <row r="16" spans="1:3" ht="17.25" customHeight="1" x14ac:dyDescent="0.25">
      <c r="A16" s="6"/>
      <c r="B16" s="6"/>
      <c r="C16" s="6"/>
    </row>
    <row r="17" spans="1:3" ht="17.25" customHeight="1" x14ac:dyDescent="0.25">
      <c r="A17" s="6"/>
      <c r="B17" s="6"/>
      <c r="C17" s="6"/>
    </row>
    <row r="18" spans="1:3" ht="17.25" customHeight="1" x14ac:dyDescent="0.25">
      <c r="A18" s="4"/>
      <c r="B18" s="4"/>
      <c r="C18" s="4"/>
    </row>
    <row r="19" spans="1:3" ht="17.25" customHeight="1" x14ac:dyDescent="0.25">
      <c r="A19" s="4"/>
      <c r="B19" s="4"/>
      <c r="C19" s="4"/>
    </row>
    <row r="20" spans="1:3" ht="17.25" customHeight="1" x14ac:dyDescent="0.25">
      <c r="A20" s="4"/>
      <c r="B20" s="4"/>
      <c r="C20" s="4"/>
    </row>
    <row r="21" spans="1:3" ht="17.25" customHeight="1" x14ac:dyDescent="0.25">
      <c r="A21" s="4"/>
      <c r="B21" s="4"/>
      <c r="C21" s="4"/>
    </row>
    <row r="22" spans="1:3" ht="17.25" customHeight="1" x14ac:dyDescent="0.25">
      <c r="A22" s="7"/>
      <c r="B22" s="7"/>
      <c r="C22" s="7"/>
    </row>
    <row r="23" spans="1:3" ht="17.25" customHeight="1" x14ac:dyDescent="0.25">
      <c r="A23" s="7"/>
      <c r="B23" s="7"/>
      <c r="C23" s="7"/>
    </row>
    <row r="24" spans="1:3" ht="17.25" customHeight="1" x14ac:dyDescent="0.25">
      <c r="A24" s="7"/>
      <c r="B24" s="7"/>
      <c r="C24" s="7"/>
    </row>
    <row r="25" spans="1:3" ht="17.25" customHeight="1" x14ac:dyDescent="0.25">
      <c r="A25" s="7"/>
      <c r="B25" s="7"/>
      <c r="C25" s="7"/>
    </row>
    <row r="26" spans="1:3" ht="17.25" customHeight="1" x14ac:dyDescent="0.25">
      <c r="A26" s="3"/>
      <c r="B26" s="3"/>
      <c r="C26" s="3"/>
    </row>
    <row r="27" spans="1:3" ht="17.25" customHeight="1" x14ac:dyDescent="0.25">
      <c r="A27" s="3"/>
      <c r="B27" s="3"/>
      <c r="C27" s="3"/>
    </row>
    <row r="28" spans="1:3" ht="17.25" customHeight="1" x14ac:dyDescent="0.25">
      <c r="A28" s="3"/>
      <c r="B28" s="3"/>
      <c r="C28" s="3"/>
    </row>
    <row r="29" spans="1:3" ht="17.25" customHeight="1" x14ac:dyDescent="0.25">
      <c r="A29" s="3"/>
      <c r="B29" s="3"/>
      <c r="C29" s="3"/>
    </row>
    <row r="30" spans="1:3" ht="17.25" customHeight="1" x14ac:dyDescent="0.25">
      <c r="A30" s="5"/>
      <c r="B30" s="5"/>
      <c r="C30" s="5"/>
    </row>
    <row r="31" spans="1:3" ht="17.25" customHeight="1" x14ac:dyDescent="0.25">
      <c r="A31" s="5"/>
      <c r="B31" s="5"/>
      <c r="C31" s="5"/>
    </row>
    <row r="32" spans="1:3" ht="17.25" customHeight="1" x14ac:dyDescent="0.25">
      <c r="A32" s="5"/>
      <c r="B32" s="5"/>
      <c r="C32" s="5"/>
    </row>
    <row r="33" spans="1:3" ht="17.25" customHeight="1" x14ac:dyDescent="0.25">
      <c r="A33" s="5"/>
      <c r="B33" s="5"/>
      <c r="C33" s="5"/>
    </row>
    <row r="34" spans="1:3" ht="17.25" customHeight="1" x14ac:dyDescent="0.25">
      <c r="A34" s="8"/>
      <c r="B34" s="8"/>
      <c r="C34" s="8"/>
    </row>
    <row r="35" spans="1:3" ht="17.25" customHeight="1" x14ac:dyDescent="0.25">
      <c r="A35" s="8"/>
      <c r="B35" s="8"/>
      <c r="C35" s="8"/>
    </row>
    <row r="36" spans="1:3" ht="17.25" customHeight="1" x14ac:dyDescent="0.25">
      <c r="A36" s="8"/>
      <c r="B36" s="8"/>
      <c r="C36" s="8"/>
    </row>
    <row r="37" spans="1:3" ht="17.25" customHeight="1" x14ac:dyDescent="0.25">
      <c r="A37" s="8"/>
      <c r="B37" s="8"/>
      <c r="C37" s="8"/>
    </row>
    <row r="38" spans="1:3" ht="17.25" customHeight="1" x14ac:dyDescent="0.25">
      <c r="A38" s="9"/>
      <c r="B38" s="9"/>
      <c r="C38" s="9"/>
    </row>
    <row r="39" spans="1:3" ht="17.25" customHeight="1" x14ac:dyDescent="0.25">
      <c r="A39" s="9"/>
      <c r="B39" s="9"/>
      <c r="C39" s="9"/>
    </row>
    <row r="40" spans="1:3" ht="17.25" customHeight="1" x14ac:dyDescent="0.25">
      <c r="A40" s="9"/>
      <c r="B40" s="9"/>
      <c r="C40" s="9"/>
    </row>
    <row r="41" spans="1:3" ht="17.25" customHeight="1" x14ac:dyDescent="0.25">
      <c r="A41" s="9"/>
      <c r="B41" s="9"/>
      <c r="C41" s="9"/>
    </row>
    <row r="42" spans="1:3" ht="17.25" customHeight="1" x14ac:dyDescent="0.25">
      <c r="A42" s="9"/>
      <c r="B42" s="9"/>
      <c r="C42" s="9"/>
    </row>
    <row r="43" spans="1:3" ht="17.25" customHeight="1" x14ac:dyDescent="0.25">
      <c r="A43" s="9"/>
      <c r="B43" s="9"/>
      <c r="C43" s="9"/>
    </row>
    <row r="44" spans="1:3" ht="17.25" customHeight="1" x14ac:dyDescent="0.25">
      <c r="A44" s="9"/>
      <c r="B44" s="9"/>
      <c r="C44" s="9"/>
    </row>
    <row r="45" spans="1:3" ht="17.25" customHeight="1" x14ac:dyDescent="0.25">
      <c r="A45" s="9"/>
      <c r="B45" s="9"/>
      <c r="C45" s="9"/>
    </row>
    <row r="46" spans="1:3" ht="17.25" customHeight="1" x14ac:dyDescent="0.25">
      <c r="A46" s="9"/>
      <c r="B46" s="9"/>
      <c r="C46" s="9"/>
    </row>
    <row r="47" spans="1:3" ht="17.25" customHeight="1" x14ac:dyDescent="0.25">
      <c r="A47" s="9"/>
      <c r="B47" s="9"/>
      <c r="C47" s="9"/>
    </row>
    <row r="48" spans="1:3" ht="17.25" customHeight="1" x14ac:dyDescent="0.25">
      <c r="A48" s="9"/>
      <c r="B48" s="9"/>
      <c r="C48" s="9"/>
    </row>
    <row r="49" spans="1:3" ht="17.25" customHeight="1" x14ac:dyDescent="0.25">
      <c r="A49" s="9"/>
      <c r="B49" s="9"/>
      <c r="C49" s="9"/>
    </row>
    <row r="50" spans="1:3" ht="17.25" customHeight="1" x14ac:dyDescent="0.25">
      <c r="A50" s="9"/>
      <c r="B50" s="9"/>
      <c r="C50" s="9"/>
    </row>
    <row r="51" spans="1:3" ht="17.25" customHeight="1" x14ac:dyDescent="0.25">
      <c r="A51" s="9"/>
      <c r="B51" s="9"/>
      <c r="C51" s="9"/>
    </row>
    <row r="52" spans="1:3" ht="17.25" customHeight="1" x14ac:dyDescent="0.25">
      <c r="A52" s="9"/>
      <c r="B52" s="9"/>
      <c r="C52" s="9"/>
    </row>
    <row r="53" spans="1:3" ht="17.25" customHeight="1" x14ac:dyDescent="0.25">
      <c r="A53" s="9"/>
      <c r="B53" s="9"/>
      <c r="C53" s="9"/>
    </row>
    <row r="54" spans="1:3" ht="17.25" customHeight="1" x14ac:dyDescent="0.25">
      <c r="A54" s="9"/>
      <c r="B54" s="9"/>
      <c r="C54" s="9"/>
    </row>
    <row r="55" spans="1:3" ht="17.25" customHeight="1" x14ac:dyDescent="0.25">
      <c r="A55" s="9"/>
      <c r="B55" s="9"/>
      <c r="C55" s="9"/>
    </row>
    <row r="56" spans="1:3" ht="17.25" customHeight="1" x14ac:dyDescent="0.25">
      <c r="A56" s="9"/>
      <c r="B56" s="9"/>
      <c r="C56" s="9"/>
    </row>
    <row r="57" spans="1:3" ht="17.25" customHeight="1" x14ac:dyDescent="0.25">
      <c r="A57" s="9"/>
      <c r="B57" s="9"/>
      <c r="C57" s="9"/>
    </row>
    <row r="58" spans="1:3" ht="17.25" customHeight="1" x14ac:dyDescent="0.25">
      <c r="A58" s="9"/>
      <c r="B58" s="9"/>
      <c r="C58" s="9"/>
    </row>
    <row r="59" spans="1:3" ht="17.25" customHeight="1" x14ac:dyDescent="0.25">
      <c r="A59" s="9"/>
      <c r="B59" s="9"/>
      <c r="C59" s="9"/>
    </row>
    <row r="60" spans="1:3" ht="17.25" customHeight="1" x14ac:dyDescent="0.25">
      <c r="A60" s="9"/>
      <c r="B60" s="9"/>
      <c r="C60" s="9"/>
    </row>
    <row r="61" spans="1:3" ht="17.25" customHeight="1" x14ac:dyDescent="0.25">
      <c r="A61" s="9"/>
      <c r="B61" s="9"/>
      <c r="C61" s="9"/>
    </row>
    <row r="62" spans="1:3" ht="17.25" customHeight="1" x14ac:dyDescent="0.25">
      <c r="A62" s="9"/>
      <c r="B62" s="9"/>
      <c r="C62" s="9"/>
    </row>
    <row r="63" spans="1:3" ht="17.25" customHeight="1" x14ac:dyDescent="0.25">
      <c r="A63" s="9"/>
      <c r="B63" s="9"/>
      <c r="C63" s="9"/>
    </row>
    <row r="64" spans="1:3" ht="17.25" customHeight="1" x14ac:dyDescent="0.25">
      <c r="A64" s="9"/>
      <c r="B64" s="9"/>
      <c r="C64" s="9"/>
    </row>
    <row r="65" spans="1:3" ht="17.25" customHeight="1" x14ac:dyDescent="0.25">
      <c r="A65" s="9"/>
      <c r="B65" s="9"/>
      <c r="C65" s="9"/>
    </row>
    <row r="66" spans="1:3" ht="17.25" customHeight="1" x14ac:dyDescent="0.25">
      <c r="A66" s="9"/>
      <c r="B66" s="9"/>
      <c r="C66" s="9"/>
    </row>
    <row r="67" spans="1:3" ht="17.25" customHeight="1" x14ac:dyDescent="0.25">
      <c r="A67" s="9"/>
      <c r="B67" s="9"/>
      <c r="C67" s="9"/>
    </row>
    <row r="68" spans="1:3" ht="17.25" customHeight="1" x14ac:dyDescent="0.25">
      <c r="A68" s="9"/>
      <c r="B68" s="9"/>
      <c r="C68" s="9"/>
    </row>
    <row r="69" spans="1:3" ht="17.25" customHeight="1" x14ac:dyDescent="0.25">
      <c r="A69" s="9"/>
      <c r="B69" s="9"/>
      <c r="C69" s="9"/>
    </row>
    <row r="70" spans="1:3" ht="17.25" customHeight="1" x14ac:dyDescent="0.25">
      <c r="A70" s="9"/>
      <c r="B70" s="9"/>
      <c r="C70" s="9"/>
    </row>
    <row r="71" spans="1:3" ht="17.25" customHeight="1" x14ac:dyDescent="0.25">
      <c r="A71" s="9"/>
      <c r="B71" s="9"/>
      <c r="C71" s="9"/>
    </row>
    <row r="72" spans="1:3" ht="17.25" customHeight="1" x14ac:dyDescent="0.25">
      <c r="A72" s="9"/>
      <c r="B72" s="9"/>
      <c r="C72" s="9"/>
    </row>
    <row r="73" spans="1:3" ht="17.25" customHeight="1" x14ac:dyDescent="0.25">
      <c r="A73" s="9"/>
      <c r="B73" s="9"/>
      <c r="C73" s="9"/>
    </row>
    <row r="74" spans="1:3" ht="17.25" customHeight="1" x14ac:dyDescent="0.25">
      <c r="A74" s="9"/>
      <c r="B74" s="9"/>
      <c r="C74" s="9"/>
    </row>
    <row r="75" spans="1:3" ht="17.25" customHeight="1" x14ac:dyDescent="0.25">
      <c r="A75" s="9"/>
      <c r="B75" s="9"/>
      <c r="C75" s="9"/>
    </row>
    <row r="76" spans="1:3" ht="17.25" customHeight="1" x14ac:dyDescent="0.25">
      <c r="A76" s="9"/>
      <c r="B76" s="9"/>
      <c r="C76" s="9"/>
    </row>
    <row r="77" spans="1:3" ht="17.25" customHeight="1" x14ac:dyDescent="0.25">
      <c r="A77" s="9"/>
      <c r="B77" s="9"/>
      <c r="C77" s="9"/>
    </row>
    <row r="78" spans="1:3" ht="17.25" customHeight="1" x14ac:dyDescent="0.25">
      <c r="A78" s="9"/>
      <c r="B78" s="9"/>
      <c r="C78" s="9"/>
    </row>
    <row r="79" spans="1:3" ht="17.25" customHeight="1" x14ac:dyDescent="0.25">
      <c r="A79" s="9"/>
      <c r="B79" s="9"/>
      <c r="C79" s="9"/>
    </row>
    <row r="80" spans="1:3" ht="17.25" customHeight="1" x14ac:dyDescent="0.25">
      <c r="A80" s="9"/>
      <c r="B80" s="9"/>
      <c r="C80" s="9"/>
    </row>
    <row r="81" spans="1:3" ht="17.25" customHeight="1" x14ac:dyDescent="0.25">
      <c r="A81" s="9"/>
      <c r="B81" s="9"/>
      <c r="C81" s="9"/>
    </row>
    <row r="82" spans="1:3" ht="17.25" customHeight="1" x14ac:dyDescent="0.25">
      <c r="A82" s="9"/>
      <c r="B82" s="9"/>
      <c r="C82" s="9"/>
    </row>
    <row r="83" spans="1:3" ht="17.25" customHeight="1" x14ac:dyDescent="0.25">
      <c r="A83" s="9"/>
      <c r="B83" s="9"/>
      <c r="C83" s="9"/>
    </row>
    <row r="84" spans="1:3" ht="17.25" customHeight="1" x14ac:dyDescent="0.25">
      <c r="A84" s="9"/>
      <c r="B84" s="9"/>
      <c r="C84" s="9"/>
    </row>
    <row r="85" spans="1:3" ht="17.25" customHeight="1" x14ac:dyDescent="0.25">
      <c r="A85" s="9"/>
      <c r="B85" s="9"/>
      <c r="C85" s="9"/>
    </row>
    <row r="86" spans="1:3" ht="17.25" customHeight="1" x14ac:dyDescent="0.25">
      <c r="A86" s="9"/>
      <c r="B86" s="9"/>
      <c r="C86" s="9"/>
    </row>
    <row r="87" spans="1:3" ht="17.25" customHeight="1" x14ac:dyDescent="0.25">
      <c r="A87" s="9"/>
      <c r="B87" s="9"/>
      <c r="C87" s="9"/>
    </row>
    <row r="88" spans="1:3" ht="17.25" customHeight="1" x14ac:dyDescent="0.25">
      <c r="A88" s="9"/>
      <c r="B88" s="9"/>
      <c r="C88" s="9"/>
    </row>
    <row r="89" spans="1:3" ht="17.25" customHeight="1" x14ac:dyDescent="0.25">
      <c r="A89" s="9"/>
      <c r="B89" s="9"/>
      <c r="C89" s="9"/>
    </row>
    <row r="90" spans="1:3" ht="17.25" customHeight="1" x14ac:dyDescent="0.25">
      <c r="A90" s="9"/>
      <c r="B90" s="9"/>
      <c r="C90" s="9"/>
    </row>
    <row r="91" spans="1:3" ht="17.25" customHeight="1" x14ac:dyDescent="0.25">
      <c r="A91" s="9"/>
      <c r="B91" s="9"/>
      <c r="C91" s="9"/>
    </row>
    <row r="92" spans="1:3" ht="17.25" customHeight="1" x14ac:dyDescent="0.25">
      <c r="A92" s="9"/>
      <c r="B92" s="9"/>
      <c r="C92" s="9"/>
    </row>
    <row r="93" spans="1:3" ht="17.25" customHeight="1" x14ac:dyDescent="0.25">
      <c r="A93" s="9"/>
      <c r="B93" s="9"/>
      <c r="C93" s="9"/>
    </row>
    <row r="94" spans="1:3" ht="17.25" customHeight="1" x14ac:dyDescent="0.25">
      <c r="A94" s="9"/>
      <c r="B94" s="9"/>
      <c r="C94" s="9"/>
    </row>
  </sheetData>
  <autoFilter ref="A1:C9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Pivot Table</vt:lpstr>
      <vt:lpstr>Invoice Base</vt:lpstr>
      <vt:lpstr>Billing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 LABO</dc:creator>
  <cp:lastModifiedBy>Admin</cp:lastModifiedBy>
  <cp:lastPrinted>2022-04-16T12:38:35Z</cp:lastPrinted>
  <dcterms:created xsi:type="dcterms:W3CDTF">2022-04-12T07:23:20Z</dcterms:created>
  <dcterms:modified xsi:type="dcterms:W3CDTF">2025-11-10T20:53:56Z</dcterms:modified>
</cp:coreProperties>
</file>